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<sst xmlns="http://schemas.openxmlformats.org/spreadsheetml/2006/main" count="211" uniqueCount="134">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</sst>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171450</xdr:rowOff>
    </xdr:from>
    <xdr:to>
      <xdr:col>0</xdr:col>
      <xdr:colOff>1085850</xdr:colOff>
      <xdr:row>0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1450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46">
      <selection activeCell="B13" sqref="B13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2021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19440684.2</v>
      </c>
      <c r="D8" s="46"/>
      <c r="E8" s="6"/>
      <c r="F8" s="6"/>
    </row>
    <row r="9" spans="1:6" ht="12.75">
      <c r="A9" s="43"/>
      <c r="B9" s="49" t="s">
        <v>10</v>
      </c>
      <c r="C9" s="7">
        <v>30858808.99</v>
      </c>
      <c r="D9" s="46"/>
      <c r="E9" s="6"/>
      <c r="F9" s="6"/>
    </row>
    <row r="10" spans="1:6" ht="12.75">
      <c r="A10" s="43"/>
      <c r="B10" s="49" t="s">
        <v>11</v>
      </c>
      <c r="C10" s="7">
        <v>6990795.49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114816587.26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121254372.96</v>
      </c>
      <c r="D14" s="7">
        <v>138357040.3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25000000</v>
      </c>
      <c r="D18" s="7">
        <v>26019413.75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146254372.95999998</v>
      </c>
      <c r="D20" s="11">
        <f>SUM(D14:D19)</f>
        <v>164376454.05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21809582.86</v>
      </c>
      <c r="D23" s="7">
        <v>33070279.65</v>
      </c>
      <c r="E23" s="8"/>
      <c r="F23" s="8"/>
    </row>
    <row r="24" spans="1:6" ht="12.75">
      <c r="A24" s="57">
        <v>20102</v>
      </c>
      <c r="B24" s="56" t="s">
        <v>25</v>
      </c>
      <c r="C24" s="7">
        <v>5000</v>
      </c>
      <c r="D24" s="7">
        <v>5000</v>
      </c>
      <c r="E24" s="8"/>
      <c r="F24" s="8"/>
    </row>
    <row r="25" spans="1:6" ht="12.75">
      <c r="A25" s="52">
        <v>20103</v>
      </c>
      <c r="B25" s="53" t="s">
        <v>26</v>
      </c>
      <c r="C25" s="7">
        <v>100117.5</v>
      </c>
      <c r="D25" s="7">
        <v>218369.34</v>
      </c>
      <c r="E25" s="8"/>
      <c r="F25" s="8"/>
    </row>
    <row r="26" spans="1:6" ht="12.75">
      <c r="A26" s="52">
        <v>20104</v>
      </c>
      <c r="B26" s="53" t="s">
        <v>27</v>
      </c>
      <c r="C26" s="7">
        <v>4514415.95</v>
      </c>
      <c r="D26" s="7">
        <v>5304318.82</v>
      </c>
      <c r="E26" s="8"/>
      <c r="F26" s="8"/>
    </row>
    <row r="27" spans="1:6" ht="12.75">
      <c r="A27" s="52">
        <v>20105</v>
      </c>
      <c r="B27" s="53" t="s">
        <v>28</v>
      </c>
      <c r="C27" s="7">
        <v>135091.76</v>
      </c>
      <c r="D27" s="7">
        <v>263752.08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26564208.07</v>
      </c>
      <c r="D28" s="16">
        <f>SUM(D23:D27)</f>
        <v>38861719.89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25069841.58</v>
      </c>
      <c r="D31" s="7">
        <v>28495089.83</v>
      </c>
      <c r="E31" s="8"/>
      <c r="F31" s="8"/>
    </row>
    <row r="32" spans="1:6" ht="12.75">
      <c r="A32" s="57">
        <v>30200</v>
      </c>
      <c r="B32" s="56" t="s">
        <v>33</v>
      </c>
      <c r="C32" s="7">
        <v>15547606.93</v>
      </c>
      <c r="D32" s="7">
        <v>14675712.74</v>
      </c>
      <c r="E32" s="8"/>
      <c r="F32" s="8"/>
    </row>
    <row r="33" spans="1:6" ht="12.75">
      <c r="A33" s="57">
        <v>30300</v>
      </c>
      <c r="B33" s="56" t="s">
        <v>34</v>
      </c>
      <c r="C33" s="7">
        <v>130000</v>
      </c>
      <c r="D33" s="7">
        <v>131375.92</v>
      </c>
      <c r="E33" s="8"/>
      <c r="F33" s="8"/>
    </row>
    <row r="34" spans="1:6" ht="12.75">
      <c r="A34" s="57">
        <v>30400</v>
      </c>
      <c r="B34" s="56" t="s">
        <v>35</v>
      </c>
      <c r="C34" s="7">
        <v>10526159.54</v>
      </c>
      <c r="D34" s="7">
        <v>10526159.54</v>
      </c>
      <c r="E34" s="8"/>
      <c r="F34" s="8"/>
    </row>
    <row r="35" spans="1:6" ht="12.75">
      <c r="A35" s="52">
        <v>30500</v>
      </c>
      <c r="B35" s="53" t="s">
        <v>36</v>
      </c>
      <c r="C35" s="7">
        <v>7858809.95</v>
      </c>
      <c r="D35" s="7">
        <v>10419757.09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59132418</v>
      </c>
      <c r="D36" s="11">
        <f>SUM(D31:D35)</f>
        <v>64248095.120000005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82914645.55</v>
      </c>
      <c r="D40" s="7">
        <v>110410750</v>
      </c>
      <c r="E40" s="8"/>
      <c r="F40" s="8"/>
    </row>
    <row r="41" spans="1:6" ht="12.75">
      <c r="A41" s="52">
        <v>40300</v>
      </c>
      <c r="B41" s="53" t="s">
        <v>42</v>
      </c>
      <c r="C41" s="7">
        <v>1000000</v>
      </c>
      <c r="D41" s="7">
        <v>1000000</v>
      </c>
      <c r="E41" s="8"/>
      <c r="F41" s="8"/>
    </row>
    <row r="42" spans="1:6" ht="12.75">
      <c r="A42" s="52">
        <v>40400</v>
      </c>
      <c r="B42" s="53" t="s">
        <v>43</v>
      </c>
      <c r="C42" s="7">
        <v>25189314</v>
      </c>
      <c r="D42" s="7">
        <v>27261870.76</v>
      </c>
      <c r="E42" s="8"/>
      <c r="F42" s="8"/>
    </row>
    <row r="43" spans="1:6" ht="12.75">
      <c r="A43" s="57">
        <v>40500</v>
      </c>
      <c r="B43" s="56" t="s">
        <v>44</v>
      </c>
      <c r="C43" s="7">
        <v>47656420.78</v>
      </c>
      <c r="D43" s="7">
        <v>48584771.98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156760380.32999998</v>
      </c>
      <c r="D44" s="11">
        <f>SUM(D39:D43)</f>
        <v>187257392.73999998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990000</v>
      </c>
      <c r="D47" s="7">
        <v>990000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515098.4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413165.52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990000</v>
      </c>
      <c r="D51" s="11">
        <f>SUM(D47:D50)</f>
        <v>1918263.92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3242183.64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3242183.64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0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53750000</v>
      </c>
      <c r="D65" s="7">
        <v>53959980.28</v>
      </c>
      <c r="E65" s="8"/>
      <c r="F65" s="8"/>
    </row>
    <row r="66" spans="1:6" ht="12.75">
      <c r="A66" s="52">
        <v>90200</v>
      </c>
      <c r="B66" s="53" t="s">
        <v>63</v>
      </c>
      <c r="C66" s="7">
        <v>4160000</v>
      </c>
      <c r="D66" s="7">
        <v>5406780.29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57910000</v>
      </c>
      <c r="D67" s="11">
        <f>SUM(D65:D66)</f>
        <v>59366760.57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447611379.35999995</v>
      </c>
      <c r="D68" s="20">
        <f>+D20+D28+D36+D44+D51+D58+D62+D67</f>
        <v>519270869.92999995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504901668.03999996</v>
      </c>
      <c r="D69" s="20">
        <f>+D68+D11</f>
        <v>634087457.1899999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BM1">
      <selection activeCell="D5" sqref="D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Entrate!C5</f>
        <v>2021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21330585.62</v>
      </c>
      <c r="D15" s="30">
        <v>0</v>
      </c>
      <c r="E15" s="30">
        <v>21490579.76</v>
      </c>
      <c r="F15" s="30">
        <v>0</v>
      </c>
      <c r="G15" s="30">
        <v>0</v>
      </c>
      <c r="H15" s="30">
        <v>0</v>
      </c>
      <c r="I15" s="30">
        <v>10922385.83</v>
      </c>
      <c r="J15" s="30">
        <v>0</v>
      </c>
      <c r="K15" s="30">
        <v>10942720.2</v>
      </c>
      <c r="L15" s="30">
        <v>6316853</v>
      </c>
      <c r="M15" s="30">
        <v>0</v>
      </c>
      <c r="N15" s="30">
        <v>6347204.1</v>
      </c>
      <c r="O15" s="30">
        <v>2328862.22</v>
      </c>
      <c r="P15" s="30">
        <v>0</v>
      </c>
      <c r="Q15" s="30">
        <v>2339412.22</v>
      </c>
      <c r="R15" s="30">
        <v>680772</v>
      </c>
      <c r="S15" s="30">
        <v>0</v>
      </c>
      <c r="T15" s="30">
        <v>680772</v>
      </c>
      <c r="U15" s="30">
        <v>359310</v>
      </c>
      <c r="V15" s="30">
        <v>0</v>
      </c>
      <c r="W15" s="30">
        <v>360560</v>
      </c>
      <c r="X15" s="30">
        <v>2435757</v>
      </c>
      <c r="Y15" s="30">
        <v>0</v>
      </c>
      <c r="Z15" s="30">
        <v>2459302.98</v>
      </c>
      <c r="AA15" s="30">
        <v>1627873</v>
      </c>
      <c r="AB15" s="30">
        <v>0</v>
      </c>
      <c r="AC15" s="30">
        <v>1657973</v>
      </c>
      <c r="AD15" s="30">
        <v>1041658</v>
      </c>
      <c r="AE15" s="30">
        <v>0</v>
      </c>
      <c r="AF15" s="30">
        <v>1067680.7</v>
      </c>
      <c r="AG15" s="30">
        <v>0</v>
      </c>
      <c r="AH15" s="30">
        <v>0</v>
      </c>
      <c r="AI15" s="30">
        <v>0</v>
      </c>
      <c r="AJ15" s="30">
        <v>13539845.5</v>
      </c>
      <c r="AK15" s="30">
        <v>0</v>
      </c>
      <c r="AL15" s="30">
        <v>13571315.52</v>
      </c>
      <c r="AM15" s="30">
        <v>0</v>
      </c>
      <c r="AN15" s="30">
        <v>0</v>
      </c>
      <c r="AO15" s="30">
        <v>0</v>
      </c>
      <c r="AP15" s="30">
        <v>1353820</v>
      </c>
      <c r="AQ15" s="30">
        <v>0</v>
      </c>
      <c r="AR15" s="30">
        <v>1382120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146706</v>
      </c>
      <c r="AZ15" s="30">
        <v>0</v>
      </c>
      <c r="BA15" s="30">
        <v>146706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62084428.17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62446346.480000004</v>
      </c>
    </row>
    <row r="16" spans="1:75" ht="15">
      <c r="A16" s="27">
        <f>A15+1</f>
        <v>102</v>
      </c>
      <c r="B16" s="29" t="s">
        <v>76</v>
      </c>
      <c r="C16" s="30">
        <v>1454364.07</v>
      </c>
      <c r="D16" s="30">
        <v>0</v>
      </c>
      <c r="E16" s="30">
        <v>1472219.6</v>
      </c>
      <c r="F16" s="30">
        <v>0</v>
      </c>
      <c r="G16" s="30">
        <v>0</v>
      </c>
      <c r="H16" s="30">
        <v>0</v>
      </c>
      <c r="I16" s="30">
        <v>694702.88</v>
      </c>
      <c r="J16" s="30">
        <v>0</v>
      </c>
      <c r="K16" s="30">
        <v>695662.88</v>
      </c>
      <c r="L16" s="30">
        <v>140118</v>
      </c>
      <c r="M16" s="30">
        <v>0</v>
      </c>
      <c r="N16" s="30">
        <v>141078</v>
      </c>
      <c r="O16" s="30">
        <v>121522</v>
      </c>
      <c r="P16" s="30">
        <v>0</v>
      </c>
      <c r="Q16" s="30">
        <v>122502</v>
      </c>
      <c r="R16" s="30">
        <v>36093</v>
      </c>
      <c r="S16" s="30">
        <v>0</v>
      </c>
      <c r="T16" s="30">
        <v>36093</v>
      </c>
      <c r="U16" s="30">
        <v>25420</v>
      </c>
      <c r="V16" s="30">
        <v>0</v>
      </c>
      <c r="W16" s="30">
        <v>25550</v>
      </c>
      <c r="X16" s="30">
        <v>151470</v>
      </c>
      <c r="Y16" s="30">
        <v>0</v>
      </c>
      <c r="Z16" s="30">
        <v>153360</v>
      </c>
      <c r="AA16" s="30">
        <v>107281</v>
      </c>
      <c r="AB16" s="30">
        <v>0</v>
      </c>
      <c r="AC16" s="30">
        <v>109641</v>
      </c>
      <c r="AD16" s="30">
        <v>66041</v>
      </c>
      <c r="AE16" s="30">
        <v>0</v>
      </c>
      <c r="AF16" s="30">
        <v>67601</v>
      </c>
      <c r="AG16" s="30">
        <v>0</v>
      </c>
      <c r="AH16" s="30">
        <v>0</v>
      </c>
      <c r="AI16" s="30">
        <v>0</v>
      </c>
      <c r="AJ16" s="30">
        <v>397072.78</v>
      </c>
      <c r="AK16" s="30">
        <v>0</v>
      </c>
      <c r="AL16" s="30">
        <v>399562.79</v>
      </c>
      <c r="AM16" s="30">
        <v>0</v>
      </c>
      <c r="AN16" s="30">
        <v>0</v>
      </c>
      <c r="AO16" s="30">
        <v>0</v>
      </c>
      <c r="AP16" s="30">
        <v>83763</v>
      </c>
      <c r="AQ16" s="30">
        <v>0</v>
      </c>
      <c r="AR16" s="30">
        <v>85763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9870</v>
      </c>
      <c r="AZ16" s="30">
        <v>0</v>
      </c>
      <c r="BA16" s="30">
        <v>9870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3287717.7300000004</v>
      </c>
      <c r="BV16" s="31">
        <f t="shared" si="0"/>
        <v>0</v>
      </c>
      <c r="BW16" s="31">
        <f t="shared" si="0"/>
        <v>3318903.27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14806510.38</v>
      </c>
      <c r="D17" s="30">
        <v>0</v>
      </c>
      <c r="E17" s="30">
        <v>21841940.68</v>
      </c>
      <c r="F17" s="30">
        <v>0</v>
      </c>
      <c r="G17" s="30">
        <v>0</v>
      </c>
      <c r="H17" s="30">
        <v>0</v>
      </c>
      <c r="I17" s="30">
        <v>3349806.21</v>
      </c>
      <c r="J17" s="30">
        <v>0</v>
      </c>
      <c r="K17" s="30">
        <v>4193863.95</v>
      </c>
      <c r="L17" s="30">
        <v>23228833.57</v>
      </c>
      <c r="M17" s="30">
        <v>0</v>
      </c>
      <c r="N17" s="30">
        <v>29155093.72</v>
      </c>
      <c r="O17" s="30">
        <v>3944564.42</v>
      </c>
      <c r="P17" s="30">
        <v>0</v>
      </c>
      <c r="Q17" s="30">
        <v>5086614.29</v>
      </c>
      <c r="R17" s="30">
        <v>3619963.31</v>
      </c>
      <c r="S17" s="30">
        <v>0</v>
      </c>
      <c r="T17" s="30">
        <v>4891152.56</v>
      </c>
      <c r="U17" s="30">
        <v>594478.2</v>
      </c>
      <c r="V17" s="30">
        <v>0</v>
      </c>
      <c r="W17" s="30">
        <v>768440.33</v>
      </c>
      <c r="X17" s="30">
        <v>502557.31</v>
      </c>
      <c r="Y17" s="30">
        <v>0</v>
      </c>
      <c r="Z17" s="30">
        <v>725068.19</v>
      </c>
      <c r="AA17" s="30">
        <v>35361472.27</v>
      </c>
      <c r="AB17" s="30">
        <v>0</v>
      </c>
      <c r="AC17" s="30">
        <v>45889525.19</v>
      </c>
      <c r="AD17" s="30">
        <v>3157012.22</v>
      </c>
      <c r="AE17" s="30">
        <v>0</v>
      </c>
      <c r="AF17" s="30">
        <v>4935781.09</v>
      </c>
      <c r="AG17" s="30">
        <v>44400</v>
      </c>
      <c r="AH17" s="30">
        <v>0</v>
      </c>
      <c r="AI17" s="30">
        <v>90780.76</v>
      </c>
      <c r="AJ17" s="30">
        <v>38507890.75</v>
      </c>
      <c r="AK17" s="30">
        <v>0</v>
      </c>
      <c r="AL17" s="30">
        <v>53674492.84</v>
      </c>
      <c r="AM17" s="30">
        <v>1188139.3</v>
      </c>
      <c r="AN17" s="30">
        <v>0</v>
      </c>
      <c r="AO17" s="30">
        <v>1510092.09</v>
      </c>
      <c r="AP17" s="30">
        <v>821657.97</v>
      </c>
      <c r="AQ17" s="30">
        <v>0</v>
      </c>
      <c r="AR17" s="30">
        <v>1088314.1</v>
      </c>
      <c r="AS17" s="30">
        <v>1000</v>
      </c>
      <c r="AT17" s="30">
        <v>0</v>
      </c>
      <c r="AU17" s="30">
        <v>1000</v>
      </c>
      <c r="AV17" s="30">
        <v>0</v>
      </c>
      <c r="AW17" s="30">
        <v>0</v>
      </c>
      <c r="AX17" s="30">
        <v>0</v>
      </c>
      <c r="AY17" s="30">
        <v>6347068</v>
      </c>
      <c r="AZ17" s="30">
        <v>0</v>
      </c>
      <c r="BA17" s="30">
        <v>7484390.98</v>
      </c>
      <c r="BB17" s="30">
        <v>0</v>
      </c>
      <c r="BC17" s="30">
        <v>0</v>
      </c>
      <c r="BD17" s="30">
        <v>0</v>
      </c>
      <c r="BE17" s="30">
        <v>270694.65</v>
      </c>
      <c r="BF17" s="30">
        <v>0</v>
      </c>
      <c r="BG17" s="30">
        <v>363028.93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135746048.56000003</v>
      </c>
      <c r="BV17" s="31">
        <f t="shared" si="0"/>
        <v>0</v>
      </c>
      <c r="BW17" s="31">
        <f t="shared" si="0"/>
        <v>181699579.70000002</v>
      </c>
    </row>
    <row r="18" spans="1:75" ht="15">
      <c r="A18" s="27">
        <f t="shared" si="2"/>
        <v>104</v>
      </c>
      <c r="B18" s="29" t="s">
        <v>23</v>
      </c>
      <c r="C18" s="30">
        <v>1327727.77</v>
      </c>
      <c r="D18" s="30">
        <v>0</v>
      </c>
      <c r="E18" s="30">
        <v>1763814.13</v>
      </c>
      <c r="F18" s="30">
        <v>0</v>
      </c>
      <c r="G18" s="30">
        <v>0</v>
      </c>
      <c r="H18" s="30">
        <v>0</v>
      </c>
      <c r="I18" s="30">
        <v>162410.17</v>
      </c>
      <c r="J18" s="30">
        <v>0</v>
      </c>
      <c r="K18" s="30">
        <v>220263.59</v>
      </c>
      <c r="L18" s="30">
        <v>7327682.74</v>
      </c>
      <c r="M18" s="30">
        <v>0</v>
      </c>
      <c r="N18" s="30">
        <v>8956574.85</v>
      </c>
      <c r="O18" s="30">
        <v>3545318</v>
      </c>
      <c r="P18" s="30">
        <v>0</v>
      </c>
      <c r="Q18" s="30">
        <v>4219900.36</v>
      </c>
      <c r="R18" s="30">
        <v>243355</v>
      </c>
      <c r="S18" s="30">
        <v>0</v>
      </c>
      <c r="T18" s="30">
        <v>650846.64</v>
      </c>
      <c r="U18" s="30">
        <v>68938.14</v>
      </c>
      <c r="V18" s="30">
        <v>0</v>
      </c>
      <c r="W18" s="30">
        <v>95688.14</v>
      </c>
      <c r="X18" s="30">
        <v>4000</v>
      </c>
      <c r="Y18" s="30">
        <v>0</v>
      </c>
      <c r="Z18" s="30">
        <v>4000</v>
      </c>
      <c r="AA18" s="30">
        <v>2407467.93</v>
      </c>
      <c r="AB18" s="30">
        <v>0</v>
      </c>
      <c r="AC18" s="30">
        <v>4048755.18</v>
      </c>
      <c r="AD18" s="30">
        <v>1474297.76</v>
      </c>
      <c r="AE18" s="30">
        <v>0</v>
      </c>
      <c r="AF18" s="30">
        <v>1530396.03</v>
      </c>
      <c r="AG18" s="30">
        <v>28033.96</v>
      </c>
      <c r="AH18" s="30">
        <v>0</v>
      </c>
      <c r="AI18" s="30">
        <v>28033.96</v>
      </c>
      <c r="AJ18" s="30">
        <v>8683046.94</v>
      </c>
      <c r="AK18" s="30">
        <v>0</v>
      </c>
      <c r="AL18" s="30">
        <v>11226137.25</v>
      </c>
      <c r="AM18" s="30">
        <v>130</v>
      </c>
      <c r="AN18" s="30">
        <v>0</v>
      </c>
      <c r="AO18" s="30">
        <v>377.92</v>
      </c>
      <c r="AP18" s="30">
        <v>553109.74</v>
      </c>
      <c r="AQ18" s="30">
        <v>0</v>
      </c>
      <c r="AR18" s="30">
        <v>717382.61</v>
      </c>
      <c r="AS18" s="30">
        <v>182057.5</v>
      </c>
      <c r="AT18" s="30">
        <v>0</v>
      </c>
      <c r="AU18" s="30">
        <v>364115</v>
      </c>
      <c r="AV18" s="30">
        <v>0</v>
      </c>
      <c r="AW18" s="30">
        <v>0</v>
      </c>
      <c r="AX18" s="30">
        <v>0</v>
      </c>
      <c r="AY18" s="30">
        <v>308.3</v>
      </c>
      <c r="AZ18" s="30">
        <v>0</v>
      </c>
      <c r="BA18" s="30">
        <v>308.3</v>
      </c>
      <c r="BB18" s="30">
        <v>0</v>
      </c>
      <c r="BC18" s="30">
        <v>0</v>
      </c>
      <c r="BD18" s="30">
        <v>0</v>
      </c>
      <c r="BE18" s="30">
        <v>55000</v>
      </c>
      <c r="BF18" s="30">
        <v>0</v>
      </c>
      <c r="BG18" s="30">
        <v>65500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26062883.95</v>
      </c>
      <c r="BV18" s="31">
        <f t="shared" si="0"/>
        <v>0</v>
      </c>
      <c r="BW18" s="31">
        <f t="shared" si="0"/>
        <v>33892093.96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92115.75</v>
      </c>
      <c r="D21" s="30">
        <v>0</v>
      </c>
      <c r="E21" s="30">
        <v>92115.75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33231.63</v>
      </c>
      <c r="M21" s="30">
        <v>0</v>
      </c>
      <c r="N21" s="30">
        <v>33231.63</v>
      </c>
      <c r="O21" s="30">
        <v>0</v>
      </c>
      <c r="P21" s="30">
        <v>0</v>
      </c>
      <c r="Q21" s="30">
        <v>0</v>
      </c>
      <c r="R21" s="30">
        <v>162457.47</v>
      </c>
      <c r="S21" s="30">
        <v>0</v>
      </c>
      <c r="T21" s="30">
        <v>163272.38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23739.02</v>
      </c>
      <c r="AE21" s="30">
        <v>0</v>
      </c>
      <c r="AF21" s="30">
        <v>23739.02</v>
      </c>
      <c r="AG21" s="30">
        <v>0</v>
      </c>
      <c r="AH21" s="30">
        <v>0</v>
      </c>
      <c r="AI21" s="30">
        <v>0</v>
      </c>
      <c r="AJ21" s="30">
        <v>15827.99</v>
      </c>
      <c r="AK21" s="30">
        <v>0</v>
      </c>
      <c r="AL21" s="30">
        <v>15827.99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327371.86</v>
      </c>
      <c r="BV21" s="31">
        <f t="shared" si="0"/>
        <v>0</v>
      </c>
      <c r="BW21" s="31">
        <f t="shared" si="0"/>
        <v>328186.77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777831.78</v>
      </c>
      <c r="D23" s="30">
        <v>0</v>
      </c>
      <c r="E23" s="30">
        <v>1562382.1</v>
      </c>
      <c r="F23" s="30">
        <v>0</v>
      </c>
      <c r="G23" s="30">
        <v>0</v>
      </c>
      <c r="H23" s="30">
        <v>0</v>
      </c>
      <c r="I23" s="30">
        <v>45000</v>
      </c>
      <c r="J23" s="30">
        <v>0</v>
      </c>
      <c r="K23" s="30">
        <v>49688.5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4000</v>
      </c>
      <c r="AK23" s="30">
        <v>0</v>
      </c>
      <c r="AL23" s="30">
        <v>4000</v>
      </c>
      <c r="AM23" s="30">
        <v>0</v>
      </c>
      <c r="AN23" s="30">
        <v>0</v>
      </c>
      <c r="AO23" s="30">
        <v>0</v>
      </c>
      <c r="AP23" s="30">
        <v>1000</v>
      </c>
      <c r="AQ23" s="30">
        <v>0</v>
      </c>
      <c r="AR23" s="30">
        <v>1000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827831.78</v>
      </c>
      <c r="BV23" s="31">
        <f t="shared" si="0"/>
        <v>0</v>
      </c>
      <c r="BW23" s="31">
        <f t="shared" si="0"/>
        <v>1617070.6</v>
      </c>
    </row>
    <row r="24" spans="1:75" ht="15">
      <c r="A24" s="27">
        <f t="shared" si="2"/>
        <v>110</v>
      </c>
      <c r="B24" s="29" t="s">
        <v>83</v>
      </c>
      <c r="C24" s="30">
        <v>4194755.57</v>
      </c>
      <c r="D24" s="30">
        <v>0</v>
      </c>
      <c r="E24" s="30">
        <v>4381493.25</v>
      </c>
      <c r="F24" s="30">
        <v>0</v>
      </c>
      <c r="G24" s="30">
        <v>0</v>
      </c>
      <c r="H24" s="30">
        <v>0</v>
      </c>
      <c r="I24" s="30">
        <v>8800</v>
      </c>
      <c r="J24" s="30">
        <v>0</v>
      </c>
      <c r="K24" s="30">
        <v>8800</v>
      </c>
      <c r="L24" s="30">
        <v>9900</v>
      </c>
      <c r="M24" s="30">
        <v>0</v>
      </c>
      <c r="N24" s="30">
        <v>9900</v>
      </c>
      <c r="O24" s="30">
        <v>18950</v>
      </c>
      <c r="P24" s="30">
        <v>0</v>
      </c>
      <c r="Q24" s="30">
        <v>18950</v>
      </c>
      <c r="R24" s="30">
        <v>1884.23</v>
      </c>
      <c r="S24" s="30">
        <v>0</v>
      </c>
      <c r="T24" s="30">
        <v>1884.23</v>
      </c>
      <c r="U24" s="30">
        <v>0</v>
      </c>
      <c r="V24" s="30">
        <v>0</v>
      </c>
      <c r="W24" s="30">
        <v>0</v>
      </c>
      <c r="X24" s="30">
        <v>1300</v>
      </c>
      <c r="Y24" s="30">
        <v>0</v>
      </c>
      <c r="Z24" s="30">
        <v>1300</v>
      </c>
      <c r="AA24" s="30">
        <v>5600</v>
      </c>
      <c r="AB24" s="30">
        <v>0</v>
      </c>
      <c r="AC24" s="30">
        <v>5600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500989.23</v>
      </c>
      <c r="AK24" s="30">
        <v>463512.13</v>
      </c>
      <c r="AL24" s="30">
        <v>37477.1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17661971.62</v>
      </c>
      <c r="BI24" s="30">
        <v>0</v>
      </c>
      <c r="BJ24" s="30">
        <v>1024189.03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22404150.650000002</v>
      </c>
      <c r="BV24" s="31">
        <f t="shared" si="0"/>
        <v>463512.13</v>
      </c>
      <c r="BW24" s="31">
        <f t="shared" si="0"/>
        <v>5489593.61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43983890.940000005</v>
      </c>
      <c r="D25" s="33">
        <f t="shared" si="3"/>
        <v>0</v>
      </c>
      <c r="E25" s="33">
        <f t="shared" si="3"/>
        <v>52604545.27000001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15183105.090000002</v>
      </c>
      <c r="J25" s="33">
        <f t="shared" si="3"/>
        <v>0</v>
      </c>
      <c r="K25" s="33">
        <f t="shared" si="3"/>
        <v>16110999.120000001</v>
      </c>
      <c r="L25" s="33">
        <f t="shared" si="3"/>
        <v>37056618.940000005</v>
      </c>
      <c r="M25" s="33">
        <f t="shared" si="3"/>
        <v>0</v>
      </c>
      <c r="N25" s="33">
        <f t="shared" si="3"/>
        <v>44643082.300000004</v>
      </c>
      <c r="O25" s="33">
        <f t="shared" si="3"/>
        <v>9959216.64</v>
      </c>
      <c r="P25" s="33">
        <f t="shared" si="3"/>
        <v>0</v>
      </c>
      <c r="Q25" s="33">
        <f t="shared" si="3"/>
        <v>11787378.870000001</v>
      </c>
      <c r="R25" s="33">
        <f t="shared" si="3"/>
        <v>4744525.010000001</v>
      </c>
      <c r="S25" s="33">
        <f t="shared" si="3"/>
        <v>0</v>
      </c>
      <c r="T25" s="33">
        <f t="shared" si="3"/>
        <v>6424020.81</v>
      </c>
      <c r="U25" s="33">
        <f t="shared" si="3"/>
        <v>1048146.34</v>
      </c>
      <c r="V25" s="33">
        <f t="shared" si="3"/>
        <v>0</v>
      </c>
      <c r="W25" s="33">
        <f t="shared" si="3"/>
        <v>1250238.47</v>
      </c>
      <c r="X25" s="33">
        <f t="shared" si="3"/>
        <v>3095084.31</v>
      </c>
      <c r="Y25" s="33">
        <f t="shared" si="3"/>
        <v>0</v>
      </c>
      <c r="Z25" s="33">
        <f t="shared" si="3"/>
        <v>3343031.17</v>
      </c>
      <c r="AA25" s="33">
        <f t="shared" si="3"/>
        <v>39509694.2</v>
      </c>
      <c r="AB25" s="33">
        <f t="shared" si="3"/>
        <v>0</v>
      </c>
      <c r="AC25" s="33">
        <f t="shared" si="3"/>
        <v>51711494.37</v>
      </c>
      <c r="AD25" s="33">
        <f t="shared" si="3"/>
        <v>5762748</v>
      </c>
      <c r="AE25" s="33">
        <f t="shared" si="3"/>
        <v>0</v>
      </c>
      <c r="AF25" s="33">
        <f t="shared" si="3"/>
        <v>7625197.84</v>
      </c>
      <c r="AG25" s="33">
        <f t="shared" si="3"/>
        <v>72433.95999999999</v>
      </c>
      <c r="AH25" s="33">
        <f t="shared" si="3"/>
        <v>0</v>
      </c>
      <c r="AI25" s="33">
        <f t="shared" si="3"/>
        <v>118814.72</v>
      </c>
      <c r="AJ25" s="33">
        <f t="shared" si="3"/>
        <v>61648673.19</v>
      </c>
      <c r="AK25" s="33">
        <f t="shared" si="3"/>
        <v>463512.13</v>
      </c>
      <c r="AL25" s="33">
        <f t="shared" si="3"/>
        <v>78928813.49</v>
      </c>
      <c r="AM25" s="33">
        <f t="shared" si="3"/>
        <v>1188269.3</v>
      </c>
      <c r="AN25" s="33">
        <f t="shared" si="3"/>
        <v>0</v>
      </c>
      <c r="AO25" s="33">
        <f t="shared" si="3"/>
        <v>1510470.01</v>
      </c>
      <c r="AP25" s="33">
        <f t="shared" si="3"/>
        <v>2813350.71</v>
      </c>
      <c r="AQ25" s="33">
        <f t="shared" si="3"/>
        <v>0</v>
      </c>
      <c r="AR25" s="33">
        <f t="shared" si="3"/>
        <v>3274579.71</v>
      </c>
      <c r="AS25" s="33">
        <f t="shared" si="3"/>
        <v>183057.5</v>
      </c>
      <c r="AT25" s="33">
        <f t="shared" si="3"/>
        <v>0</v>
      </c>
      <c r="AU25" s="33">
        <f t="shared" si="3"/>
        <v>365115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6503952.3</v>
      </c>
      <c r="AZ25" s="33">
        <f t="shared" si="3"/>
        <v>0</v>
      </c>
      <c r="BA25" s="33">
        <f t="shared" si="3"/>
        <v>7641275.28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325694.65</v>
      </c>
      <c r="BF25" s="33">
        <f t="shared" si="3"/>
        <v>0</v>
      </c>
      <c r="BG25" s="33">
        <f t="shared" si="3"/>
        <v>428528.93</v>
      </c>
      <c r="BH25" s="33">
        <f t="shared" si="3"/>
        <v>17661971.62</v>
      </c>
      <c r="BI25" s="33">
        <f t="shared" si="3"/>
        <v>0</v>
      </c>
      <c r="BJ25" s="33">
        <f t="shared" si="3"/>
        <v>1024189.03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250740432.70000005</v>
      </c>
      <c r="BV25" s="33">
        <f t="shared" si="4"/>
        <v>463512.13</v>
      </c>
      <c r="BW25" s="33">
        <f t="shared" si="4"/>
        <v>288791774.39000005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76931384.05</v>
      </c>
      <c r="D29" s="30">
        <v>0</v>
      </c>
      <c r="E29" s="30">
        <v>81345966.29</v>
      </c>
      <c r="F29" s="30">
        <v>0</v>
      </c>
      <c r="G29" s="30">
        <v>0</v>
      </c>
      <c r="H29" s="30">
        <v>2646.58</v>
      </c>
      <c r="I29" s="30">
        <v>166000</v>
      </c>
      <c r="J29" s="30">
        <v>0</v>
      </c>
      <c r="K29" s="30">
        <v>166000</v>
      </c>
      <c r="L29" s="30">
        <v>26294668.53</v>
      </c>
      <c r="M29" s="30">
        <v>0</v>
      </c>
      <c r="N29" s="30">
        <v>27351024.25</v>
      </c>
      <c r="O29" s="30">
        <v>6048092.06</v>
      </c>
      <c r="P29" s="30">
        <v>0</v>
      </c>
      <c r="Q29" s="30">
        <v>6162930.83</v>
      </c>
      <c r="R29" s="30">
        <v>9193752.74</v>
      </c>
      <c r="S29" s="30">
        <v>0</v>
      </c>
      <c r="T29" s="30">
        <v>9464998.23</v>
      </c>
      <c r="U29" s="30">
        <v>0</v>
      </c>
      <c r="V29" s="30">
        <v>0</v>
      </c>
      <c r="W29" s="30">
        <v>0</v>
      </c>
      <c r="X29" s="30">
        <v>18364688.11</v>
      </c>
      <c r="Y29" s="30">
        <v>0</v>
      </c>
      <c r="Z29" s="30">
        <v>21205718.29</v>
      </c>
      <c r="AA29" s="30">
        <v>9871617.58</v>
      </c>
      <c r="AB29" s="30">
        <v>0</v>
      </c>
      <c r="AC29" s="30">
        <v>10307130.34</v>
      </c>
      <c r="AD29" s="30">
        <v>16998609.66</v>
      </c>
      <c r="AE29" s="30">
        <v>0</v>
      </c>
      <c r="AF29" s="30">
        <v>19707913.95</v>
      </c>
      <c r="AG29" s="30">
        <v>93.9</v>
      </c>
      <c r="AH29" s="30">
        <v>0</v>
      </c>
      <c r="AI29" s="30">
        <v>93.9</v>
      </c>
      <c r="AJ29" s="30">
        <v>3897360.04</v>
      </c>
      <c r="AK29" s="30">
        <v>0</v>
      </c>
      <c r="AL29" s="30">
        <v>4010803.34</v>
      </c>
      <c r="AM29" s="30">
        <v>0</v>
      </c>
      <c r="AN29" s="30">
        <v>0</v>
      </c>
      <c r="AO29" s="30">
        <v>0</v>
      </c>
      <c r="AP29" s="30">
        <v>200000</v>
      </c>
      <c r="AQ29" s="30">
        <v>0</v>
      </c>
      <c r="AR29" s="30">
        <v>332494.3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167966266.67000002</v>
      </c>
      <c r="BV29" s="31">
        <f t="shared" si="5"/>
        <v>0</v>
      </c>
      <c r="BW29" s="31">
        <f t="shared" si="5"/>
        <v>180057720.3</v>
      </c>
    </row>
    <row r="30" spans="1:75" ht="15">
      <c r="A30" s="27">
        <f>A29+1</f>
        <v>203</v>
      </c>
      <c r="B30" s="29" t="s">
        <v>88</v>
      </c>
      <c r="C30" s="30">
        <v>3285354.7</v>
      </c>
      <c r="D30" s="30">
        <v>0</v>
      </c>
      <c r="E30" s="30">
        <v>3547628.15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417012.68</v>
      </c>
      <c r="R30" s="30">
        <v>686396.45</v>
      </c>
      <c r="S30" s="30">
        <v>0</v>
      </c>
      <c r="T30" s="30">
        <v>686396.45</v>
      </c>
      <c r="U30" s="30">
        <v>0</v>
      </c>
      <c r="V30" s="30">
        <v>0</v>
      </c>
      <c r="W30" s="30">
        <v>0</v>
      </c>
      <c r="X30" s="30">
        <v>10575170</v>
      </c>
      <c r="Y30" s="30">
        <v>0</v>
      </c>
      <c r="Z30" s="30">
        <v>13184464.69</v>
      </c>
      <c r="AA30" s="30">
        <v>75000</v>
      </c>
      <c r="AB30" s="30">
        <v>0</v>
      </c>
      <c r="AC30" s="30">
        <v>139228.14</v>
      </c>
      <c r="AD30" s="30">
        <v>8918362</v>
      </c>
      <c r="AE30" s="30">
        <v>0</v>
      </c>
      <c r="AF30" s="30">
        <v>9053647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1331193.45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23540283.15</v>
      </c>
      <c r="BV30" s="31">
        <f t="shared" si="5"/>
        <v>0</v>
      </c>
      <c r="BW30" s="31">
        <f t="shared" si="5"/>
        <v>28359570.56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3719894.54</v>
      </c>
      <c r="D32" s="30">
        <v>491608.48</v>
      </c>
      <c r="E32" s="30">
        <v>3246560.12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350000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4069894.54</v>
      </c>
      <c r="BV32" s="31">
        <f t="shared" si="5"/>
        <v>491608.48</v>
      </c>
      <c r="BW32" s="31">
        <f t="shared" si="5"/>
        <v>3246560.12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83936633.29</v>
      </c>
      <c r="D33" s="33">
        <f t="shared" si="6"/>
        <v>491608.48</v>
      </c>
      <c r="E33" s="33">
        <f t="shared" si="6"/>
        <v>88140154.56000002</v>
      </c>
      <c r="F33" s="33">
        <f t="shared" si="6"/>
        <v>0</v>
      </c>
      <c r="G33" s="33">
        <f t="shared" si="6"/>
        <v>0</v>
      </c>
      <c r="H33" s="33">
        <f t="shared" si="6"/>
        <v>2646.58</v>
      </c>
      <c r="I33" s="33">
        <f t="shared" si="6"/>
        <v>166000</v>
      </c>
      <c r="J33" s="33">
        <f t="shared" si="6"/>
        <v>0</v>
      </c>
      <c r="K33" s="33">
        <f t="shared" si="6"/>
        <v>166000</v>
      </c>
      <c r="L33" s="33">
        <f t="shared" si="6"/>
        <v>26294668.53</v>
      </c>
      <c r="M33" s="33">
        <f t="shared" si="6"/>
        <v>0</v>
      </c>
      <c r="N33" s="33">
        <f t="shared" si="6"/>
        <v>27351024.25</v>
      </c>
      <c r="O33" s="33">
        <f t="shared" si="6"/>
        <v>6048092.06</v>
      </c>
      <c r="P33" s="33">
        <f t="shared" si="6"/>
        <v>0</v>
      </c>
      <c r="Q33" s="33">
        <f t="shared" si="6"/>
        <v>6579943.51</v>
      </c>
      <c r="R33" s="33">
        <f t="shared" si="6"/>
        <v>9880149.19</v>
      </c>
      <c r="S33" s="33">
        <f t="shared" si="6"/>
        <v>0</v>
      </c>
      <c r="T33" s="33">
        <f t="shared" si="6"/>
        <v>10151394.68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28939858.11</v>
      </c>
      <c r="Y33" s="33">
        <f t="shared" si="6"/>
        <v>0</v>
      </c>
      <c r="Z33" s="33">
        <f t="shared" si="6"/>
        <v>34390182.98</v>
      </c>
      <c r="AA33" s="33">
        <f t="shared" si="6"/>
        <v>9946617.58</v>
      </c>
      <c r="AB33" s="33">
        <f t="shared" si="6"/>
        <v>0</v>
      </c>
      <c r="AC33" s="33">
        <f t="shared" si="6"/>
        <v>10446358.48</v>
      </c>
      <c r="AD33" s="33">
        <f t="shared" si="6"/>
        <v>25916971.66</v>
      </c>
      <c r="AE33" s="33">
        <f t="shared" si="6"/>
        <v>0</v>
      </c>
      <c r="AF33" s="33">
        <f t="shared" si="6"/>
        <v>28761560.95</v>
      </c>
      <c r="AG33" s="33">
        <f t="shared" si="6"/>
        <v>93.9</v>
      </c>
      <c r="AH33" s="33">
        <f t="shared" si="6"/>
        <v>0</v>
      </c>
      <c r="AI33" s="33">
        <f t="shared" si="6"/>
        <v>93.9</v>
      </c>
      <c r="AJ33" s="33">
        <f t="shared" si="6"/>
        <v>3897360.04</v>
      </c>
      <c r="AK33" s="33">
        <f t="shared" si="6"/>
        <v>0</v>
      </c>
      <c r="AL33" s="33">
        <f t="shared" si="6"/>
        <v>4010803.34</v>
      </c>
      <c r="AM33" s="33">
        <f t="shared" si="6"/>
        <v>0</v>
      </c>
      <c r="AN33" s="33">
        <f t="shared" si="6"/>
        <v>0</v>
      </c>
      <c r="AO33" s="33">
        <f t="shared" si="6"/>
        <v>1331193.45</v>
      </c>
      <c r="AP33" s="33">
        <f t="shared" si="6"/>
        <v>200000</v>
      </c>
      <c r="AQ33" s="33">
        <f t="shared" si="6"/>
        <v>0</v>
      </c>
      <c r="AR33" s="33">
        <f t="shared" si="6"/>
        <v>332494.3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350000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195576444.36</v>
      </c>
      <c r="BV33" s="33">
        <f t="shared" si="7"/>
        <v>491608.48</v>
      </c>
      <c r="BW33" s="33">
        <f t="shared" si="7"/>
        <v>211663850.98000002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674790.98</v>
      </c>
      <c r="BL45" s="30">
        <v>0</v>
      </c>
      <c r="BM45" s="30">
        <v>675385.03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674790.98</v>
      </c>
      <c r="BV45" s="31">
        <f t="shared" si="11"/>
        <v>0</v>
      </c>
      <c r="BW45" s="31">
        <f t="shared" si="11"/>
        <v>675385.03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674790.98</v>
      </c>
      <c r="BL47" s="33">
        <f t="shared" si="12"/>
        <v>0</v>
      </c>
      <c r="BM47" s="33">
        <f t="shared" si="12"/>
        <v>675385.03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674790.98</v>
      </c>
      <c r="BV47" s="33">
        <f t="shared" si="13"/>
        <v>0</v>
      </c>
      <c r="BW47" s="33">
        <f t="shared" si="13"/>
        <v>675385.03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0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0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53750000</v>
      </c>
      <c r="BR54" s="30">
        <v>0</v>
      </c>
      <c r="BS54" s="30">
        <v>54719824.69</v>
      </c>
      <c r="BT54" s="30"/>
      <c r="BU54" s="31">
        <f aca="true" t="shared" si="16" ref="BU54:BW55">+C54+F54+I54+L54+O54+R54+U54+X54+AA54+AD54+AG54+AJ54+AM54+AP54+AS54+AV54+AY54+BB54+BE54+BH54+BK54+BN54+BQ54</f>
        <v>53750000</v>
      </c>
      <c r="BV54" s="31">
        <f t="shared" si="16"/>
        <v>0</v>
      </c>
      <c r="BW54" s="31">
        <f t="shared" si="16"/>
        <v>54719824.69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4160000</v>
      </c>
      <c r="BR55" s="30">
        <v>0</v>
      </c>
      <c r="BS55" s="30">
        <v>6790186.75</v>
      </c>
      <c r="BT55" s="30"/>
      <c r="BU55" s="31">
        <f t="shared" si="16"/>
        <v>4160000</v>
      </c>
      <c r="BV55" s="31">
        <f t="shared" si="16"/>
        <v>0</v>
      </c>
      <c r="BW55" s="31">
        <f t="shared" si="16"/>
        <v>6790186.75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57910000</v>
      </c>
      <c r="BR56" s="33">
        <f t="shared" si="18"/>
        <v>0</v>
      </c>
      <c r="BS56" s="33">
        <f t="shared" si="18"/>
        <v>61510011.44</v>
      </c>
      <c r="BT56" s="33"/>
      <c r="BU56" s="33">
        <f t="shared" si="18"/>
        <v>57910000</v>
      </c>
      <c r="BV56" s="33">
        <f t="shared" si="18"/>
        <v>0</v>
      </c>
      <c r="BW56" s="33">
        <f t="shared" si="18"/>
        <v>61510011.44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127920524.23000002</v>
      </c>
      <c r="D57" s="39">
        <f t="shared" si="19"/>
        <v>491608.48</v>
      </c>
      <c r="E57" s="39">
        <f t="shared" si="19"/>
        <v>140744699.83000004</v>
      </c>
      <c r="F57" s="39">
        <f t="shared" si="19"/>
        <v>0</v>
      </c>
      <c r="G57" s="39">
        <f t="shared" si="19"/>
        <v>0</v>
      </c>
      <c r="H57" s="39">
        <f t="shared" si="19"/>
        <v>2646.58</v>
      </c>
      <c r="I57" s="39">
        <f t="shared" si="19"/>
        <v>15349105.090000002</v>
      </c>
      <c r="J57" s="39">
        <f t="shared" si="19"/>
        <v>0</v>
      </c>
      <c r="K57" s="39">
        <f t="shared" si="19"/>
        <v>16276999.120000001</v>
      </c>
      <c r="L57" s="39">
        <f t="shared" si="19"/>
        <v>63351287.470000006</v>
      </c>
      <c r="M57" s="39">
        <f t="shared" si="19"/>
        <v>0</v>
      </c>
      <c r="N57" s="39">
        <f t="shared" si="19"/>
        <v>71994106.55000001</v>
      </c>
      <c r="O57" s="39">
        <f t="shared" si="19"/>
        <v>16007308.7</v>
      </c>
      <c r="P57" s="39">
        <f t="shared" si="19"/>
        <v>0</v>
      </c>
      <c r="Q57" s="39">
        <f t="shared" si="19"/>
        <v>18367322.380000003</v>
      </c>
      <c r="R57" s="39">
        <f t="shared" si="19"/>
        <v>14624674.2</v>
      </c>
      <c r="S57" s="39">
        <f t="shared" si="19"/>
        <v>0</v>
      </c>
      <c r="T57" s="39">
        <f t="shared" si="19"/>
        <v>16575415.489999998</v>
      </c>
      <c r="U57" s="39">
        <f t="shared" si="19"/>
        <v>1048146.34</v>
      </c>
      <c r="V57" s="39">
        <f t="shared" si="19"/>
        <v>0</v>
      </c>
      <c r="W57" s="39">
        <f t="shared" si="19"/>
        <v>1250238.47</v>
      </c>
      <c r="X57" s="39">
        <f t="shared" si="19"/>
        <v>32034942.419999998</v>
      </c>
      <c r="Y57" s="39">
        <f t="shared" si="19"/>
        <v>0</v>
      </c>
      <c r="Z57" s="39">
        <f t="shared" si="19"/>
        <v>37733214.15</v>
      </c>
      <c r="AA57" s="39">
        <f t="shared" si="19"/>
        <v>49456311.78</v>
      </c>
      <c r="AB57" s="39">
        <f t="shared" si="19"/>
        <v>0</v>
      </c>
      <c r="AC57" s="39">
        <f t="shared" si="19"/>
        <v>62157852.849999994</v>
      </c>
      <c r="AD57" s="39">
        <f t="shared" si="19"/>
        <v>31679719.66</v>
      </c>
      <c r="AE57" s="39">
        <f t="shared" si="19"/>
        <v>0</v>
      </c>
      <c r="AF57" s="39">
        <f t="shared" si="19"/>
        <v>36386758.79</v>
      </c>
      <c r="AG57" s="39">
        <f t="shared" si="19"/>
        <v>72527.85999999999</v>
      </c>
      <c r="AH57" s="39">
        <f t="shared" si="19"/>
        <v>0</v>
      </c>
      <c r="AI57" s="39">
        <f t="shared" si="19"/>
        <v>118908.62</v>
      </c>
      <c r="AJ57" s="39">
        <f t="shared" si="19"/>
        <v>65546033.23</v>
      </c>
      <c r="AK57" s="39">
        <f t="shared" si="19"/>
        <v>463512.13</v>
      </c>
      <c r="AL57" s="39">
        <f t="shared" si="19"/>
        <v>82939616.83</v>
      </c>
      <c r="AM57" s="39">
        <f t="shared" si="19"/>
        <v>1188269.3</v>
      </c>
      <c r="AN57" s="39">
        <f t="shared" si="19"/>
        <v>0</v>
      </c>
      <c r="AO57" s="39">
        <f t="shared" si="19"/>
        <v>2841663.46</v>
      </c>
      <c r="AP57" s="39">
        <f t="shared" si="19"/>
        <v>3013350.71</v>
      </c>
      <c r="AQ57" s="39">
        <f t="shared" si="19"/>
        <v>0</v>
      </c>
      <c r="AR57" s="39">
        <f t="shared" si="19"/>
        <v>3607074.01</v>
      </c>
      <c r="AS57" s="39">
        <f t="shared" si="19"/>
        <v>183057.5</v>
      </c>
      <c r="AT57" s="39">
        <f t="shared" si="19"/>
        <v>0</v>
      </c>
      <c r="AU57" s="39">
        <f t="shared" si="19"/>
        <v>365115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6503952.3</v>
      </c>
      <c r="AZ57" s="39">
        <f t="shared" si="19"/>
        <v>0</v>
      </c>
      <c r="BA57" s="39">
        <f t="shared" si="19"/>
        <v>7641275.28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325694.65</v>
      </c>
      <c r="BF57" s="39">
        <f t="shared" si="19"/>
        <v>0</v>
      </c>
      <c r="BG57" s="39">
        <f t="shared" si="19"/>
        <v>428528.93</v>
      </c>
      <c r="BH57" s="39">
        <f t="shared" si="19"/>
        <v>18011971.62</v>
      </c>
      <c r="BI57" s="39">
        <f t="shared" si="19"/>
        <v>0</v>
      </c>
      <c r="BJ57" s="39">
        <f t="shared" si="19"/>
        <v>1024189.03</v>
      </c>
      <c r="BK57" s="39">
        <f t="shared" si="19"/>
        <v>674790.98</v>
      </c>
      <c r="BL57" s="39">
        <f t="shared" si="19"/>
        <v>0</v>
      </c>
      <c r="BM57" s="39">
        <f t="shared" si="19"/>
        <v>675385.03</v>
      </c>
      <c r="BN57" s="39">
        <f t="shared" si="19"/>
        <v>0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57910000</v>
      </c>
      <c r="BR57" s="39">
        <f t="shared" si="20"/>
        <v>0</v>
      </c>
      <c r="BS57" s="39">
        <f t="shared" si="20"/>
        <v>61510011.44</v>
      </c>
      <c r="BT57" s="39"/>
      <c r="BU57" s="39">
        <f>+BU12+BU25+BU33+BU40+BU47+BU51+BU56</f>
        <v>504901668.0400001</v>
      </c>
      <c r="BV57" s="39">
        <f t="shared" si="20"/>
        <v>955120.61</v>
      </c>
      <c r="BW57" s="39">
        <f t="shared" si="20"/>
        <v>562641021.84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Cinzia Ferretti</cp:lastModifiedBy>
  <cp:lastPrinted>2015-03-02T13:25:41Z</cp:lastPrinted>
  <dcterms:created xsi:type="dcterms:W3CDTF">2000-01-20T08:39:24Z</dcterms:created>
  <dcterms:modified xsi:type="dcterms:W3CDTF">2021-04-26T14:31:29Z</dcterms:modified>
  <cp:category/>
  <cp:version/>
  <cp:contentType/>
  <cp:contentStatus/>
</cp:coreProperties>
</file>