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15_2_" sheetId="1" r:id="rId1"/>
    <sheet name="SI_2_2_" sheetId="2" r:id="rId2"/>
    <sheet name="t15_1_" sheetId="3" r:id="rId3"/>
    <sheet name="SI_2_1_" sheetId="4" r:id="rId4"/>
  </sheets>
  <externalReferences>
    <externalReference r:id="rId7"/>
  </externalReferences>
  <definedNames>
    <definedName name="_xlnm.Print_Area" localSheetId="3">'SI_2_1_'!$A$1:$L$209</definedName>
    <definedName name="_xlnm.Print_Area" localSheetId="1">'SI_2_2_'!$A$1:$L$209</definedName>
    <definedName name="_xlnm.Print_Area" localSheetId="2">'t15_1_'!$A$1:$G$38</definedName>
    <definedName name="_xlnm.Print_Area" localSheetId="0">'t15_2_'!$A$1:$G$47</definedName>
    <definedName name="_xlnm.Print_Titles" localSheetId="0">'t15_2_'!$3:$5</definedName>
    <definedName name="CODI_ISTITUZIONE_4">#REF!</definedName>
    <definedName name="CODI_ISTITUZIONE_2">#REF!</definedName>
    <definedName name="CODI_ISTITUZIONE">#REF!</definedName>
    <definedName name="CODI_ISTITUZIONE2">#REF!</definedName>
    <definedName name="DESC_ISTITUZIONE_4">#REF!</definedName>
    <definedName name="DESC_ISTITUZIONE_2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<sst xmlns="http://schemas.openxmlformats.org/spreadsheetml/2006/main" count="498" uniqueCount="303">
  <si>
    <t>ND</t>
  </si>
  <si>
    <t>SQUADRATURA 5</t>
  </si>
  <si>
    <t>Costituzione fondi per la contrattazione integrativa (*)</t>
  </si>
  <si>
    <t>Destinazione fondi per la contrattazione integrativa (*)</t>
  </si>
  <si>
    <t>DESCRIZIONE</t>
  </si>
  <si>
    <t>CODICE</t>
  </si>
  <si>
    <t>IMPORTI</t>
  </si>
  <si>
    <t>Risorse fisse</t>
  </si>
  <si>
    <t>Destinazioni regolate dall'accordo Annuale di utilizzo</t>
  </si>
  <si>
    <t>UNICO IMPORTO CONSOLIDATO (ART.31 C.2 1° PER. CCNL 22.1.04)</t>
  </si>
  <si>
    <t>F556</t>
  </si>
  <si>
    <t>PROGR. ORIZZ. (ART. 17 C.2 L. B CCNL 31.3.99) - DELL'ANNO</t>
  </si>
  <si>
    <t>U515</t>
  </si>
  <si>
    <t>CCNL 22/1/04 ART. 32, C.1 (0,62%)</t>
  </si>
  <si>
    <t>F557</t>
  </si>
  <si>
    <t>POS. ORGANIZZ. (ART. 17 C.2 L. C CCNL 1.4.99) - DELL'ANNO</t>
  </si>
  <si>
    <t>U520</t>
  </si>
  <si>
    <t xml:space="preserve">CCNL 22/1/04 ART. 32, C.2 (0,50%) </t>
  </si>
  <si>
    <t>F558</t>
  </si>
  <si>
    <t>PRODUTTIVITÀ COLLETTIVA (ART. 17 C. 2 L. A CCNL 31.3.99)</t>
  </si>
  <si>
    <t>U252</t>
  </si>
  <si>
    <t>CCNL22/1/04 ART.32, C.7(0,20% alte prof.)</t>
  </si>
  <si>
    <t>F559</t>
  </si>
  <si>
    <t>PRODUTTIVITÀ INDIVIDUALE (ART. 17 C. 2 L. A CCNL 31.3.99)</t>
  </si>
  <si>
    <t>U253</t>
  </si>
  <si>
    <t>CCNL 9/5/06 ART.4, C. 1  (EELL)</t>
  </si>
  <si>
    <t>F470</t>
  </si>
  <si>
    <t>TURNO RISCHIO DISAGIO ECC. (ART. 17 C. 2 LL. D-E CCNL 1.4.99)</t>
  </si>
  <si>
    <t>U254</t>
  </si>
  <si>
    <t>CCNL 9/5/06 ART.4,C.4,5 (Cciaa-Regioni)</t>
  </si>
  <si>
    <t>F473</t>
  </si>
  <si>
    <t>ALTRI ISTITUTI REGOLATI DALL'ACCORDO ANNUALE</t>
  </si>
  <si>
    <t>U995</t>
  </si>
  <si>
    <t>CCNL 11/04/2008 A.8 C.2(EE.LL.)</t>
  </si>
  <si>
    <t>F476</t>
  </si>
  <si>
    <t>Totale Destinazioni accordo annuale utilizzo</t>
  </si>
  <si>
    <t>CCNL 11/04/2008 ART 8 C.5 (CCIAA)</t>
  </si>
  <si>
    <t>F479</t>
  </si>
  <si>
    <t>Destinazioni vincolate / storiche</t>
  </si>
  <si>
    <t>CCNL 11.4.08 ART. 8. C. 6 (REGIONI)</t>
  </si>
  <si>
    <t>F917</t>
  </si>
  <si>
    <t>IND. DI COMPARTO (ART. 33 CCNL 22.1.04)</t>
  </si>
  <si>
    <t>U123</t>
  </si>
  <si>
    <t>CCNL11/04/2008 ART.8 C. 7 (ALTRI ENTI)</t>
  </si>
  <si>
    <t>F481</t>
  </si>
  <si>
    <t>PROGR. ORIZZ. (ART. 17 C. 2 L. C CCNL 1.4.99) - VINCOLATE</t>
  </si>
  <si>
    <t>U255</t>
  </si>
  <si>
    <t>INCREM. DOTAZIONE ORG. (ART. 15 C. 5 RIS. FISSE CCNL 1.4.99)</t>
  </si>
  <si>
    <t>F918</t>
  </si>
  <si>
    <t>POS. ORGANIZZ. (ART. 10 C. 2 L. C) CCNL 31.3.99) - VINCOLATE</t>
  </si>
  <si>
    <t>U256</t>
  </si>
  <si>
    <t>RIA / ASS. AD PERS. CESSATI (ART. 4 C. 2 CCNL 5.10.01)</t>
  </si>
  <si>
    <t>F919</t>
  </si>
  <si>
    <t>TURNO RISCHIO DISAGIO ECC. (ART. 17 C.2 LL. D-E CCNL 1.4.99)</t>
  </si>
  <si>
    <t>U257</t>
  </si>
  <si>
    <t>RIDUZIONI DEL FONDO / PARTE FISSA</t>
  </si>
  <si>
    <t>F997</t>
  </si>
  <si>
    <t>PARTICOLARI RESPONSABILITÀ (ART. 7 C. 1 CCNL 9.5.06)</t>
  </si>
  <si>
    <t>U258</t>
  </si>
  <si>
    <t>ALTRE RISORSE (RISORSE FISSE)</t>
  </si>
  <si>
    <t>F998</t>
  </si>
  <si>
    <t>RESPONSABILITÀ VIGILI (ART. 29 C. 8 CCNL 14.9.00)</t>
  </si>
  <si>
    <t>U550</t>
  </si>
  <si>
    <t>Totale Risorse fisse</t>
  </si>
  <si>
    <t>VIGILI E PERS. AUSILIARIO (CCNL 31.3.99 ART. 7 C. 7)</t>
  </si>
  <si>
    <t>U259</t>
  </si>
  <si>
    <t>Risorse variabili</t>
  </si>
  <si>
    <t>PERS. EDUCATIVO AS. NIDO (ART. 31 C. 7 CCNL 14.9.00)</t>
  </si>
  <si>
    <t>U555</t>
  </si>
  <si>
    <t>CCNL 31.7.09 ART. 4. C. 2 (EELL - PARTE VARIAB.)</t>
  </si>
  <si>
    <t>F920</t>
  </si>
  <si>
    <t>PERS. EDUCATIVO E DOC. SCOLASTICO (ART. 6 CCNL 14.9.00)</t>
  </si>
  <si>
    <t>U560</t>
  </si>
  <si>
    <t>CCNL 31.7.09 ART. 4. C. 3 (CAP. AAMM - PARTE VARIAB.)</t>
  </si>
  <si>
    <t>F921</t>
  </si>
  <si>
    <t>INCENTIVI PERS. SCUOLE MATERNE (ART. 30 C. 7 CCNL 14.9.00)</t>
  </si>
  <si>
    <t>U260</t>
  </si>
  <si>
    <t>CCNL 31.7.09 ART. 4. C. 4 (REGIONI - PARTE VARIAB.)</t>
  </si>
  <si>
    <t>F922</t>
  </si>
  <si>
    <t>INCENTIVI SPECIF. ATTIVITÀ (ART. 17 C.2 LETT. G CCNL 1.4.99)</t>
  </si>
  <si>
    <t>U540</t>
  </si>
  <si>
    <t>CCNL 31.7.09 ART. 4. C. 6 (CCIAA - PARTE VARIAB.)</t>
  </si>
  <si>
    <t>F923</t>
  </si>
  <si>
    <t>INCENTIVI CCIAA (ART. 17 C. 2 L. H CCNL 1.4.99)</t>
  </si>
  <si>
    <t>U545</t>
  </si>
  <si>
    <t>CCNL 31.7.09 ART. 4. C. 7 (ALTRI ENTI - PARTE VARIAB.)</t>
  </si>
  <si>
    <t>F924</t>
  </si>
  <si>
    <t>INCENT. PROGETTAZIONE (ART. 92 CC. 5-6 D.LGS. 163/06)</t>
  </si>
  <si>
    <t>U261</t>
  </si>
  <si>
    <t>NUOVI SERV. O RIORG. (ART. 15 C. 5 - VARIAB. CCNL 1.4.99)</t>
  </si>
  <si>
    <t>F925</t>
  </si>
  <si>
    <t>ALTRE DESTINAZIONI VINCOLATE / STORICHE</t>
  </si>
  <si>
    <t>U998</t>
  </si>
  <si>
    <t>RISP. DA STRAORD. (ART. 15 C. 1 LETT. M) CCNL 1.4.99)</t>
  </si>
  <si>
    <t>F926</t>
  </si>
  <si>
    <t>Totale Destinazioni vincolate / storiche</t>
  </si>
  <si>
    <t>SPONSORIZZAZIONI (ART. 4 C. 4 CCNL 5.10.01)</t>
  </si>
  <si>
    <t>F927</t>
  </si>
  <si>
    <t>Code contrattuali</t>
  </si>
  <si>
    <t>RECUPERO EVASIONE ICI (ART. 4 C. 3 CCNL 5.10.01)</t>
  </si>
  <si>
    <t>F928</t>
  </si>
  <si>
    <t>ACCANT. CCNL 22.1.04 ART. 32 C. 7 (ALTE PROFESS.)</t>
  </si>
  <si>
    <t>U262</t>
  </si>
  <si>
    <t>SPEC. DISP. DI LEGGE (ART. 4 C. 3 CCNL 5.10.01)</t>
  </si>
  <si>
    <t>F929</t>
  </si>
  <si>
    <t>IMPORTI ANCORA DA CONTRATTARE</t>
  </si>
  <si>
    <t>U994</t>
  </si>
  <si>
    <t>QUOTE PER LA PROGETTAZIONE (ART. 92 CC. 5-6  D.LGS. 163/06)</t>
  </si>
  <si>
    <t>F930</t>
  </si>
  <si>
    <t>Totale Code contrattuali</t>
  </si>
  <si>
    <t>CCIAA EQ. FINANZ. (ART. 15 C. 1 LETT. N) CCNL 1.4.99)</t>
  </si>
  <si>
    <t>F931</t>
  </si>
  <si>
    <t>INTEGRAZIONE 1,2% (ART. 15 C. 2 CCNL 1.4.99)</t>
  </si>
  <si>
    <t>F932</t>
  </si>
  <si>
    <t>MESSI NOTIFICATORI (ART. 54 CCNL 14.9.00)</t>
  </si>
  <si>
    <t>F933</t>
  </si>
  <si>
    <t>RIDUZIONI DEL FONDO / PARTE VARIABILE</t>
  </si>
  <si>
    <t>F993</t>
  </si>
  <si>
    <t>ALTRE RISORSE (RISORSE VARIABILI)</t>
  </si>
  <si>
    <t>F995</t>
  </si>
  <si>
    <t>SOMME NON UTILIZZATE FONDO ANNO PRECEDENTE</t>
  </si>
  <si>
    <t>F999</t>
  </si>
  <si>
    <t>Totale Risorse variabili</t>
  </si>
  <si>
    <t>Risorse a carico del bilancio</t>
  </si>
  <si>
    <t>IND. DI COMPARTO QUOTA ART.33, C.4, LETT. A</t>
  </si>
  <si>
    <t>F554</t>
  </si>
  <si>
    <t>RIDETERMINAZIONE FONDO PROGRESSIONE ECONOMICA</t>
  </si>
  <si>
    <t>F041</t>
  </si>
  <si>
    <t>Totale Risorse a carico del bilancio</t>
  </si>
  <si>
    <t>TOTALE</t>
  </si>
  <si>
    <t>(*) tutti gli importi vanno indicati in euro e al netto degli oneri sociali (contributi ed IRAP) a carico del datore di lavoro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</si>
  <si>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</si>
  <si>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</si>
  <si>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</si>
  <si>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</si>
  <si>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 xml:space="preserve">     </t>
  </si>
  <si>
    <t>MACROCATEGORIA:</t>
  </si>
  <si>
    <t>PERSONALE NON DIRIGENTE</t>
  </si>
  <si>
    <t xml:space="preserve"> </t>
  </si>
  <si>
    <t>FONDO: LE DOMANDE SEGUENTI SONO RELATIVE AL FONDO COMUNICATO IN TABELLA 15</t>
  </si>
  <si>
    <t>giorno (gg)</t>
  </si>
  <si>
    <t>mese (mm)</t>
  </si>
  <si>
    <t>anno (aaaa)</t>
  </si>
  <si>
    <t>Data atto costituzione Fondo/i per la contrattazione integrativa 2009:</t>
  </si>
  <si>
    <t>Data certificazione positiva revisori dei conti dell'accordo annuale vigente:</t>
  </si>
  <si>
    <t>Data entrata in vigore dell'Accordo annuale vigente:</t>
  </si>
  <si>
    <t>VALORI</t>
  </si>
  <si>
    <t>Anno di riferimento dell'accordo annuale vigente alla data di compilazione o aggiornamento della della presente scheda:</t>
  </si>
  <si>
    <t>Importo complessivo della variazione del fondo 2009 rispetto all'analogo fondo 2008 (in euro):</t>
  </si>
  <si>
    <t>Eventuale importo aggiuntivo 2009 ai sensi dell'art. 15 c. 5 del CCNL 1.4.1999 (quota fissa e/o quota variabile, in euro):</t>
  </si>
  <si>
    <t>Percentuale delle risorse complessive del Fondo 2009 regolate dall'accordo annuale sull'utilizzo del Fondo:</t>
  </si>
  <si>
    <t>Non Compilare</t>
  </si>
  <si>
    <t>POSIZIONI NELL'ANNO DI RILEVAZIONE</t>
  </si>
  <si>
    <t>Finanziamento della spesa per posizioni organizzative riportate in tavola 13 a carico del fondo</t>
  </si>
  <si>
    <t>Finanziamento della spesa per posizioni organizzative riportate in tavola 13 a carico del bilancio</t>
  </si>
  <si>
    <t>SI</t>
  </si>
  <si>
    <t>NO</t>
  </si>
  <si>
    <t>L'affidamento delle nuove posizioni organizzative dell'anno è avvenuta con la scelta del dirigente sulla base di incarichi predeterminati?</t>
  </si>
  <si>
    <t>Attraverso un bando ed una  successiva procedura comparativa?</t>
  </si>
  <si>
    <t>Per scelta dell'organo politico?</t>
  </si>
  <si>
    <t>Sulla base di altri fattori?</t>
  </si>
  <si>
    <t>Dettaglio delle posizioni organizzative in essere al 31.12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</si>
  <si>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</si>
  <si>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</si>
  <si>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</si>
  <si>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</si>
  <si>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</si>
  <si>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</si>
  <si>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</si>
  <si>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</si>
  <si>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</si>
  <si>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PROGRESSIONI ORIZZONTALI NELL'ANNO DI RILEVAZIONE</t>
  </si>
  <si>
    <t>E' stata preventivamente verificata la sussistenza del requisito di cui all'art. 9, comma 1 del CCNL 11/04/2008 ai fini delle progressioni orizzontali secondo la disciplina dell'art. 5 del CCNL del 31/03/1999?</t>
  </si>
  <si>
    <t>Nell'ambito delle procedure per le progressioni orizzontali dell'anno, quanti sono stati i dipendenti che vi hanno concorso?</t>
  </si>
  <si>
    <t>Progressioni orizzontali nell'anno di rilevazione</t>
  </si>
  <si>
    <t>Area A / Categoria A / Fascia I</t>
  </si>
  <si>
    <t xml:space="preserve">(le percentuali vanno calcolate con riferimento al totale dei dipendenti </t>
  </si>
  <si>
    <t>numero progressioni</t>
  </si>
  <si>
    <t>dell' Area / Categoria / Fascia al 31/12 dell'anno precedente)</t>
  </si>
  <si>
    <t>Percentuale</t>
  </si>
  <si>
    <t>Area B / Categoria B / Fascia II</t>
  </si>
  <si>
    <t>Area C / Categoria C / Fascia III</t>
  </si>
  <si>
    <t>Area D / Categoria D</t>
  </si>
  <si>
    <t>Totale progressioni orizzontali effettuate</t>
  </si>
  <si>
    <t>PRODUTTIVITA' REGOLATA DALL'ACCORDO ANNUALE SULL'UTILIZZO DELLE RISORSE</t>
  </si>
  <si>
    <t>Importo totale destinato alla produttività individuale che si desume dall'accordo annuale sull'utilizzo delle risorse</t>
  </si>
  <si>
    <t>Importo totale destinato alla produttività collettiva che si desume dall'accordo annuale sull'utilizzo delle risorse</t>
  </si>
  <si>
    <t>Numero dipendenti con retribuzione di produttività Fondo 2009 superiore o uguale al 90% del massimo attribuito</t>
  </si>
  <si>
    <t>Numero dipendenti con retribuzione di produttività Fondo 2009 compresa fra 60% e 90% del massimo attribuito</t>
  </si>
  <si>
    <t>Numero dipendenti con retribuzione di produttività Fondo 2009 inferiore o uguale al 60% del massimo attribuito</t>
  </si>
  <si>
    <t>RILEVAZIONE CEPEL</t>
  </si>
  <si>
    <t>Viene effettuata la valutazione delle prestazioni e dei risultati dei dipendenti (art. 6 CCNL 31/03/1999)?</t>
  </si>
  <si>
    <t>In forma singola</t>
  </si>
  <si>
    <t>In forma associata</t>
  </si>
  <si>
    <t>Qual è il valore massimo in perc. dell’indennità di risultato rispetto all’indennità di posizione (art.10, comma 3 CCNL 31/03/1999)?</t>
  </si>
  <si>
    <t>In questo spazio l'organo di controllo può inserire notizie aggiuntive o commenti (max 500 caratteri)</t>
  </si>
  <si>
    <t>la retribuzione di risultato del personale incaricato di posizione organizzativa non è ancora stato pagato</t>
  </si>
  <si>
    <t>NF</t>
  </si>
  <si>
    <t>Destinazioni regolate dall'accordo annuale sull'utilizzo</t>
  </si>
  <si>
    <t>CCNL 23.12.99 ART. 26 C. 1 L. A) (POS. E RISULTATO 1998)</t>
  </si>
  <si>
    <t>F400</t>
  </si>
  <si>
    <t>RETR. DI POSIZIONE (ART. 27 CCNL 23.12.99) - DELL'ANNO</t>
  </si>
  <si>
    <t>U439</t>
  </si>
  <si>
    <t>CCNL 23.12.99 ART. 26 C. 1 L. D) (INCREM. ANNO 2000)</t>
  </si>
  <si>
    <t>F403</t>
  </si>
  <si>
    <t>RETR. DI RISULTATO (ART. 28 CCNL 23.12.99) - DELL'ANNO</t>
  </si>
  <si>
    <t>U440</t>
  </si>
  <si>
    <t>CCNL 23.12.99 ART. 26 C. 1 L. I) (OMNICOMPRENSIVITÀ)</t>
  </si>
  <si>
    <t>F407</t>
  </si>
  <si>
    <t>CCNL 23.12.99 ART. 26. C. 2 (1,2% MONTE SALARI 1997)</t>
  </si>
  <si>
    <t>F408</t>
  </si>
  <si>
    <t>CCNL 12.2.02 ART. 1 C. 3, L. E) (RID. FONDO 3.356,97 EURO)</t>
  </si>
  <si>
    <t>F934</t>
  </si>
  <si>
    <t>RETR. DI POSIZIONE (ART. 27 CCNL 23.12.99) - VINCOLATA</t>
  </si>
  <si>
    <t>U441</t>
  </si>
  <si>
    <t>CCNL 22.2.06 ART. 23. C. 1 (520 EURO RETR. POS.)</t>
  </si>
  <si>
    <t>F935</t>
  </si>
  <si>
    <t>RETR. DI RISULTATO (ART. 28 CCNL 23.12.99) - VINCOLATA</t>
  </si>
  <si>
    <t>U442</t>
  </si>
  <si>
    <t>CCNL 22.2.06 ART. 23. C. 3 (1,66% POS. E RIS.)</t>
  </si>
  <si>
    <t>F936</t>
  </si>
  <si>
    <t>INCENT. PER LA PROGETTAZIONE (ART. 92 CC. 5-6 D.LGS. 163/06)</t>
  </si>
  <si>
    <t>U443</t>
  </si>
  <si>
    <t>CCNL 14.5.07 ART. 4. C. 1 (1.144 EURO RETR. POS. RIC.)</t>
  </si>
  <si>
    <t>F937</t>
  </si>
  <si>
    <t>COMPENSI PROF.LI AVVOCATURA (ART. 37 CCNL 23.12.99)</t>
  </si>
  <si>
    <t>U506</t>
  </si>
  <si>
    <t>CCNL 14.5.07 ART. 4. C. 2 (1.144 EURO RETR. POS. NON RIC.)</t>
  </si>
  <si>
    <t>F938</t>
  </si>
  <si>
    <t>REC. EV. ICI (ART3 C57 L. 662/96 ART59 C1 L. P) DLGS 446/97</t>
  </si>
  <si>
    <t>U444</t>
  </si>
  <si>
    <t>CCNL 14.5.07 ART. 4. C. 4 (0,89% POS. E RIS.)</t>
  </si>
  <si>
    <t>F939</t>
  </si>
  <si>
    <t>CCNL 22.02.10 ART. 16 C. 1 (478,4 EURO RETR. POS. RIC.)</t>
  </si>
  <si>
    <t>F940</t>
  </si>
  <si>
    <t>CCNL 22.02.10 ART. 16 C. 2 (478,4 EURO RETR. POS. NON RIC.)</t>
  </si>
  <si>
    <t>F941</t>
  </si>
  <si>
    <t>PROCESSI DI DECENTRAMENTO (ART. 26 C. 1 L. F) CCNL 23.12.99)</t>
  </si>
  <si>
    <t>F405</t>
  </si>
  <si>
    <t>RIA MAT. EC. PERS. CESS. (ART. 26 C. 1 L. G) CCNL 23.12.99)</t>
  </si>
  <si>
    <t>F406</t>
  </si>
  <si>
    <t>INCREM. DOT. ORG. (ART. 26 C. 3 - PARTE FISSA CCNL 23.12.99)</t>
  </si>
  <si>
    <t>F942</t>
  </si>
  <si>
    <t>RID. STABILE ORG. DIRIG. (ART. 26 C. 5 CCNL 23.12.99)</t>
  </si>
  <si>
    <t>F411</t>
  </si>
  <si>
    <t>SPONSORIZZAZIONI (ART. 26 C. 1 L. B) CCNL 23.12.99)</t>
  </si>
  <si>
    <t>F401</t>
  </si>
  <si>
    <t>SPEC. DISP. DI LEGGE (ART. 26 C. 1 L. E) CCNL 23.12.99)</t>
  </si>
  <si>
    <t>F404</t>
  </si>
  <si>
    <t>RIORGANIZZ. (ART. 26 C. 3 - PARTE VARIAB. CCNL 23.12.99)</t>
  </si>
  <si>
    <t>F943</t>
  </si>
  <si>
    <t>LIQUID. SENTENZE FAVOREVOLI ALL'ENTE (ART. 37 CCNL 23.12.99)</t>
  </si>
  <si>
    <t>F944</t>
  </si>
  <si>
    <t>DIRIGENTI</t>
  </si>
  <si>
    <t>Importo complessivo della variazione del fondo posizione e risultato 2009 rispetto all'analogo fondo 2008 (in euro):</t>
  </si>
  <si>
    <t>Eventuale importo aggiuntivo 2009 ai sensi dell'art. 26 c. 3  Ccnl 23.12.99 (quota fissa e/o quota variabile, in euro):</t>
  </si>
  <si>
    <t>Le fasce individuate dall'Istituzione sono superiori a 4?</t>
  </si>
  <si>
    <t>Indicare il numero di posizioni coperte al 31.12 per ciascuna fascia ed il corrispondente valore unitario della retribuzione di posizione:</t>
  </si>
  <si>
    <t>RISULTATO REGOLATO DALL'ACCORDO ANNUALE SULL'UTILIZZO DELLE RISORSE</t>
  </si>
  <si>
    <t>Le retribuzioni di risultato sono correlate alla valutazione della prestazione dei dirigenti?</t>
  </si>
  <si>
    <t>Sono utilizzati indicatori di risultato attinenti all'Ufficio o all'Ente nel suo complesso per la valutazione della retribuzione di risultato?</t>
  </si>
  <si>
    <t>Sono utilizzati giudizi del nucleo di valutazione o di altro analogo organismo per la valutazione della retribuzione di risultato?</t>
  </si>
  <si>
    <t>Sono utilizzati ai fini della valutazione dei dirigenti meccanismi di confronto con le performance di altri enti ("benchmarking")?</t>
  </si>
  <si>
    <t>Numero dirigenti con retribuzione di risultato Fondo 2009 superiore o uguale al 90% del massimo attribuito</t>
  </si>
  <si>
    <t>Numero dirigenti con retribuzione di risultato Fondo 2009 compresa fra 60% e 90% del massimo attribuito</t>
  </si>
  <si>
    <t>Numero dirigenti con retribuzione di risultato Fondo 2009 inferiore o uguale al 60% del massimo attribuito</t>
  </si>
  <si>
    <t>Non compilare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</si>
  <si>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</si>
  <si>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</si>
  <si>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</si>
  <si>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</si>
  <si>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</si>
  <si>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</si>
  <si>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</si>
  <si>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</si>
  <si>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</si>
  <si>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</si>
  <si>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</si>
  <si>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</si>
  <si>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</si>
  <si>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importo complessivo</t>
  </si>
  <si>
    <t>Area B</t>
  </si>
  <si>
    <t>Area C</t>
  </si>
  <si>
    <t>Area D</t>
  </si>
  <si>
    <t xml:space="preserve">Totale Importo </t>
  </si>
  <si>
    <t>PRODUTTIVITA' EROGATA NELL'ANNO DI RILEVAZIONE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</si>
  <si>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</si>
  <si>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Ore lavorate</t>
  </si>
  <si>
    <t>Corsi frequentati</t>
  </si>
  <si>
    <t>Responsabilità assunte</t>
  </si>
  <si>
    <t>Importo totale erogato relativo alla produttività individuale (o al merito)</t>
  </si>
  <si>
    <t>Numero totale dei dipendenti beneficiari degli importi relativi alla produttività (o al merito)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</si>
  <si>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</si>
  <si>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</si>
  <si>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</si>
  <si>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</si>
  <si>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</si>
  <si>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</si>
  <si>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</si>
  <si>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</si>
  <si>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Sono stati costituiti i nuclei di valutazione per il personale dirigente?</t>
  </si>
  <si>
    <t>Viene effettuata la valutazione delle prestazioni e dei risultati dei dipendenti (art. 14 CCNL 23/12/1999)?</t>
  </si>
  <si>
    <t xml:space="preserve">1) l'importo di cui alla domanda n° 2  non è stato inserito in quanto negativo, il fondo 2009 è inferiore al fondo 2008 di € 98067                                                                       2) non è stata erogata retribuzione di risultato   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</si>
</sst>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[$€]\ #,##0;[RED]\-[$€]\ #,##0"/>
    <numFmt numFmtId="166" formatCode="_-* #,##0_-;\-* #,##0_-;_-* \-_-;_-@_-"/>
    <numFmt numFmtId="167" formatCode="#,##0.00;[RED]\-#,##0.00"/>
    <numFmt numFmtId="168" formatCode="GENERAL_)"/>
    <numFmt numFmtId="169" formatCode="0%"/>
    <numFmt numFmtId="170" formatCode="_-&quot;L. &quot;* #,##0_-;&quot;-L. &quot;* #,##0_-;_-&quot;L. &quot;* \-_-;_-@_-"/>
    <numFmt numFmtId="171" formatCode=";;;"/>
    <numFmt numFmtId="172" formatCode="#,##0"/>
    <numFmt numFmtId="173" formatCode="#,###"/>
    <numFmt numFmtId="174" formatCode="0"/>
    <numFmt numFmtId="175" formatCode="0.00"/>
  </numFmts>
  <fonts count="52">
    <font>
      <sz val="8"/>
      <name val="Arial"/>
      <family val="2"/>
    </font>
    <font>
      <sz val="10"/>
      <name val="Arial"/>
      <family val="0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sz val="10"/>
      <name val="Courier New"/>
      <family val="3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name val="Times New Roman"/>
      <family val="1"/>
    </font>
    <font>
      <b/>
      <sz val="9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7"/>
      <name val="MS Serif"/>
      <family val="1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10"/>
      <color indexed="10"/>
      <name val="Courier New"/>
      <family val="3"/>
    </font>
    <font>
      <b/>
      <sz val="9"/>
      <color indexed="10"/>
      <name val="Arial"/>
      <family val="2"/>
    </font>
    <font>
      <sz val="10"/>
      <color indexed="8"/>
      <name val="Courier New"/>
      <family val="3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1"/>
      <name val="Courier New"/>
      <family val="3"/>
    </font>
    <font>
      <sz val="12"/>
      <color indexed="8"/>
      <name val="Arial"/>
      <family val="2"/>
    </font>
    <font>
      <sz val="10"/>
      <color indexed="9"/>
      <name val="Courier New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5" fontId="0" fillId="0" borderId="0" applyFill="0" applyBorder="0" applyAlignment="0" applyProtection="0"/>
    <xf numFmtId="164" fontId="7" fillId="7" borderId="1" applyNumberFormat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8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9" fillId="0" borderId="0">
      <alignment/>
      <protection/>
    </xf>
    <xf numFmtId="164" fontId="1" fillId="0" borderId="0">
      <alignment/>
      <protection/>
    </xf>
    <xf numFmtId="164" fontId="0" fillId="23" borderId="4" applyNumberFormat="0" applyAlignment="0" applyProtection="0"/>
    <xf numFmtId="164" fontId="10" fillId="16" borderId="5" applyNumberFormat="0" applyAlignment="0" applyProtection="0"/>
    <xf numFmtId="169" fontId="0" fillId="0" borderId="0" applyFill="0" applyBorder="0" applyAlignment="0" applyProtection="0"/>
    <xf numFmtId="169" fontId="0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3" borderId="0" applyNumberFormat="0" applyBorder="0" applyAlignment="0" applyProtection="0"/>
    <xf numFmtId="164" fontId="19" fillId="4" borderId="0" applyNumberFormat="0" applyBorder="0" applyAlignment="0" applyProtection="0"/>
    <xf numFmtId="170" fontId="0" fillId="0" borderId="0" applyFill="0" applyBorder="0" applyAlignment="0" applyProtection="0"/>
  </cellStyleXfs>
  <cellXfs count="43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20" fillId="0" borderId="0" xfId="0" applyFont="1" applyBorder="1" applyAlignment="1" applyProtection="1">
      <alignment horizontal="left" vertical="top" wrapText="1"/>
      <protection/>
    </xf>
    <xf numFmtId="171" fontId="0" fillId="0" borderId="0" xfId="0" applyNumberFormat="1" applyFont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21" fillId="0" borderId="10" xfId="0" applyFont="1" applyBorder="1" applyAlignment="1" applyProtection="1">
      <alignment horizontal="left" vertical="center" wrapText="1"/>
      <protection/>
    </xf>
    <xf numFmtId="164" fontId="22" fillId="0" borderId="11" xfId="0" applyFont="1" applyFill="1" applyBorder="1" applyAlignment="1" applyProtection="1">
      <alignment horizontal="left" vertical="center" wrapText="1"/>
      <protection/>
    </xf>
    <xf numFmtId="172" fontId="23" fillId="0" borderId="11" xfId="0" applyNumberFormat="1" applyFont="1" applyBorder="1" applyAlignment="1" applyProtection="1">
      <alignment/>
      <protection/>
    </xf>
    <xf numFmtId="164" fontId="22" fillId="0" borderId="11" xfId="0" applyFont="1" applyFill="1" applyBorder="1" applyAlignment="1" applyProtection="1">
      <alignment horizontal="center" vertical="center" wrapText="1"/>
      <protection/>
    </xf>
    <xf numFmtId="164" fontId="24" fillId="0" borderId="12" xfId="0" applyFont="1" applyFill="1" applyBorder="1" applyAlignment="1" applyProtection="1">
      <alignment horizontal="center" vertical="center" wrapText="1"/>
      <protection/>
    </xf>
    <xf numFmtId="164" fontId="0" fillId="24" borderId="13" xfId="0" applyFill="1" applyBorder="1" applyAlignment="1" applyProtection="1">
      <alignment/>
      <protection/>
    </xf>
    <xf numFmtId="164" fontId="25" fillId="0" borderId="11" xfId="0" applyFont="1" applyBorder="1" applyAlignment="1" applyProtection="1">
      <alignment horizontal="center" vertical="center" wrapText="1"/>
      <protection/>
    </xf>
    <xf numFmtId="164" fontId="0" fillId="0" borderId="14" xfId="0" applyFont="1" applyFill="1" applyBorder="1" applyAlignment="1" applyProtection="1">
      <alignment horizontal="center"/>
      <protection/>
    </xf>
    <xf numFmtId="164" fontId="26" fillId="0" borderId="15" xfId="0" applyFont="1" applyFill="1" applyBorder="1" applyAlignment="1" applyProtection="1">
      <alignment horizontal="center"/>
      <protection/>
    </xf>
    <xf numFmtId="164" fontId="0" fillId="0" borderId="15" xfId="0" applyFont="1" applyFill="1" applyBorder="1" applyAlignment="1" applyProtection="1">
      <alignment horizontal="center"/>
      <protection/>
    </xf>
    <xf numFmtId="164" fontId="27" fillId="24" borderId="13" xfId="0" applyFont="1" applyFill="1" applyBorder="1" applyAlignment="1" applyProtection="1">
      <alignment horizontal="center" vertical="center" wrapText="1"/>
      <protection/>
    </xf>
    <xf numFmtId="164" fontId="26" fillId="0" borderId="16" xfId="0" applyFont="1" applyFill="1" applyBorder="1" applyAlignment="1" applyProtection="1">
      <alignment horizontal="center"/>
      <protection/>
    </xf>
    <xf numFmtId="164" fontId="0" fillId="0" borderId="17" xfId="0" applyFont="1" applyFill="1" applyBorder="1" applyAlignment="1" applyProtection="1">
      <alignment horizontal="center"/>
      <protection/>
    </xf>
    <xf numFmtId="164" fontId="24" fillId="0" borderId="18" xfId="0" applyFont="1" applyFill="1" applyBorder="1" applyAlignment="1" applyProtection="1">
      <alignment horizontal="left"/>
      <protection/>
    </xf>
    <xf numFmtId="164" fontId="0" fillId="24" borderId="19" xfId="0" applyFill="1" applyBorder="1" applyAlignment="1" applyProtection="1">
      <alignment/>
      <protection/>
    </xf>
    <xf numFmtId="164" fontId="0" fillId="0" borderId="14" xfId="0" applyFont="1" applyFill="1" applyBorder="1" applyAlignment="1" applyProtection="1">
      <alignment horizontal="left"/>
      <protection/>
    </xf>
    <xf numFmtId="172" fontId="0" fillId="0" borderId="17" xfId="0" applyNumberFormat="1" applyFill="1" applyBorder="1" applyAlignment="1" applyProtection="1">
      <alignment/>
      <protection locked="0"/>
    </xf>
    <xf numFmtId="172" fontId="0" fillId="0" borderId="17" xfId="0" applyNumberFormat="1" applyBorder="1" applyAlignment="1" applyProtection="1">
      <alignment/>
      <protection locked="0"/>
    </xf>
    <xf numFmtId="164" fontId="24" fillId="0" borderId="20" xfId="0" applyFont="1" applyFill="1" applyBorder="1" applyAlignment="1" applyProtection="1">
      <alignment horizontal="right"/>
      <protection/>
    </xf>
    <xf numFmtId="164" fontId="0" fillId="0" borderId="21" xfId="0" applyFont="1" applyFill="1" applyBorder="1" applyAlignment="1" applyProtection="1">
      <alignment/>
      <protection/>
    </xf>
    <xf numFmtId="173" fontId="28" fillId="0" borderId="22" xfId="0" applyNumberFormat="1" applyFont="1" applyFill="1" applyBorder="1" applyAlignment="1" applyProtection="1">
      <alignment vertical="center"/>
      <protection/>
    </xf>
    <xf numFmtId="164" fontId="24" fillId="0" borderId="23" xfId="0" applyFont="1" applyFill="1" applyBorder="1" applyAlignment="1" applyProtection="1">
      <alignment horizontal="left"/>
      <protection/>
    </xf>
    <xf numFmtId="172" fontId="29" fillId="0" borderId="17" xfId="0" applyNumberFormat="1" applyFont="1" applyFill="1" applyBorder="1" applyAlignment="1" applyProtection="1">
      <alignment/>
      <protection locked="0"/>
    </xf>
    <xf numFmtId="172" fontId="0" fillId="0" borderId="24" xfId="0" applyNumberFormat="1" applyFill="1" applyBorder="1" applyAlignment="1" applyProtection="1">
      <alignment/>
      <protection locked="0"/>
    </xf>
    <xf numFmtId="164" fontId="0" fillId="0" borderId="14" xfId="0" applyFont="1" applyFill="1" applyBorder="1" applyAlignment="1" applyProtection="1">
      <alignment horizontal="left" wrapText="1"/>
      <protection/>
    </xf>
    <xf numFmtId="164" fontId="26" fillId="0" borderId="25" xfId="0" applyFont="1" applyFill="1" applyBorder="1" applyAlignment="1" applyProtection="1">
      <alignment horizontal="center"/>
      <protection/>
    </xf>
    <xf numFmtId="164" fontId="0" fillId="0" borderId="14" xfId="0" applyFont="1" applyBorder="1" applyAlignment="1" applyProtection="1">
      <alignment/>
      <protection/>
    </xf>
    <xf numFmtId="164" fontId="25" fillId="0" borderId="26" xfId="0" applyFont="1" applyBorder="1" applyAlignment="1" applyProtection="1">
      <alignment horizontal="center" vertical="center" wrapText="1"/>
      <protection/>
    </xf>
    <xf numFmtId="164" fontId="24" fillId="0" borderId="21" xfId="0" applyFont="1" applyFill="1" applyBorder="1" applyAlignment="1" applyProtection="1">
      <alignment/>
      <protection/>
    </xf>
    <xf numFmtId="164" fontId="26" fillId="0" borderId="27" xfId="0" applyFont="1" applyFill="1" applyBorder="1" applyAlignment="1" applyProtection="1">
      <alignment horizontal="center"/>
      <protection/>
    </xf>
    <xf numFmtId="164" fontId="0" fillId="0" borderId="28" xfId="0" applyFont="1" applyFill="1" applyBorder="1" applyAlignment="1" applyProtection="1">
      <alignment horizontal="left"/>
      <protection/>
    </xf>
    <xf numFmtId="164" fontId="26" fillId="0" borderId="29" xfId="0" applyFont="1" applyFill="1" applyBorder="1" applyAlignment="1" applyProtection="1">
      <alignment horizontal="center"/>
      <protection/>
    </xf>
    <xf numFmtId="172" fontId="0" fillId="0" borderId="30" xfId="0" applyNumberFormat="1" applyBorder="1" applyAlignment="1" applyProtection="1">
      <alignment/>
      <protection/>
    </xf>
    <xf numFmtId="164" fontId="0" fillId="0" borderId="31" xfId="0" applyFont="1" applyFill="1" applyBorder="1" applyAlignment="1" applyProtection="1">
      <alignment horizontal="left"/>
      <protection/>
    </xf>
    <xf numFmtId="164" fontId="26" fillId="0" borderId="0" xfId="0" applyFont="1" applyFill="1" applyBorder="1" applyAlignment="1" applyProtection="1">
      <alignment horizontal="center"/>
      <protection/>
    </xf>
    <xf numFmtId="172" fontId="0" fillId="0" borderId="19" xfId="0" applyNumberFormat="1" applyBorder="1" applyAlignment="1" applyProtection="1">
      <alignment/>
      <protection/>
    </xf>
    <xf numFmtId="164" fontId="26" fillId="0" borderId="0" xfId="0" applyFont="1" applyBorder="1" applyAlignment="1" applyProtection="1">
      <alignment horizontal="center"/>
      <protection/>
    </xf>
    <xf numFmtId="164" fontId="0" fillId="0" borderId="32" xfId="0" applyFont="1" applyFill="1" applyBorder="1" applyAlignment="1" applyProtection="1">
      <alignment horizontal="left"/>
      <protection/>
    </xf>
    <xf numFmtId="164" fontId="26" fillId="0" borderId="10" xfId="0" applyFont="1" applyBorder="1" applyAlignment="1" applyProtection="1">
      <alignment horizontal="center"/>
      <protection/>
    </xf>
    <xf numFmtId="172" fontId="0" fillId="0" borderId="33" xfId="0" applyNumberFormat="1" applyBorder="1" applyAlignment="1" applyProtection="1">
      <alignment/>
      <protection/>
    </xf>
    <xf numFmtId="164" fontId="28" fillId="0" borderId="34" xfId="0" applyFont="1" applyFill="1" applyBorder="1" applyAlignment="1" applyProtection="1">
      <alignment horizontal="center"/>
      <protection/>
    </xf>
    <xf numFmtId="173" fontId="28" fillId="0" borderId="35" xfId="0" applyNumberFormat="1" applyFont="1" applyFill="1" applyBorder="1" applyAlignment="1" applyProtection="1">
      <alignment vertical="center"/>
      <protection/>
    </xf>
    <xf numFmtId="164" fontId="28" fillId="24" borderId="26" xfId="0" applyFont="1" applyFill="1" applyBorder="1" applyAlignment="1" applyProtection="1">
      <alignment horizontal="right" vertical="center"/>
      <protection/>
    </xf>
    <xf numFmtId="164" fontId="28" fillId="0" borderId="34" xfId="0" applyFont="1" applyBorder="1" applyAlignment="1" applyProtection="1">
      <alignment horizontal="center"/>
      <protection/>
    </xf>
    <xf numFmtId="173" fontId="28" fillId="0" borderId="35" xfId="0" applyNumberFormat="1" applyFont="1" applyFill="1" applyBorder="1" applyAlignment="1" applyProtection="1">
      <alignment/>
      <protection/>
    </xf>
    <xf numFmtId="164" fontId="28" fillId="0" borderId="0" xfId="0" applyFont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 applyProtection="1">
      <alignment horizontal="center"/>
      <protection/>
    </xf>
    <xf numFmtId="168" fontId="9" fillId="0" borderId="0" xfId="59" applyNumberFormat="1" applyAlignment="1" applyProtection="1">
      <alignment horizontal="right" vertical="center"/>
      <protection/>
    </xf>
    <xf numFmtId="168" fontId="1" fillId="0" borderId="0" xfId="59" applyNumberFormat="1" applyFont="1" applyAlignment="1" applyProtection="1">
      <alignment vertical="center"/>
      <protection/>
    </xf>
    <xf numFmtId="168" fontId="9" fillId="0" borderId="0" xfId="59" applyNumberFormat="1" applyAlignment="1" applyProtection="1">
      <alignment vertical="center"/>
      <protection locked="0"/>
    </xf>
    <xf numFmtId="168" fontId="9" fillId="0" borderId="0" xfId="59" applyNumberFormat="1" applyFont="1" applyAlignment="1" applyProtection="1">
      <alignment horizontal="center" vertical="center"/>
      <protection hidden="1" locked="0"/>
    </xf>
    <xf numFmtId="168" fontId="9" fillId="0" borderId="0" xfId="59" applyNumberFormat="1" applyAlignment="1" applyProtection="1">
      <alignment vertical="center"/>
      <protection/>
    </xf>
    <xf numFmtId="168" fontId="9" fillId="16" borderId="27" xfId="59" applyNumberFormat="1" applyFont="1" applyFill="1" applyBorder="1" applyAlignment="1" applyProtection="1">
      <alignment horizontal="right" vertical="center"/>
      <protection/>
    </xf>
    <xf numFmtId="168" fontId="1" fillId="16" borderId="36" xfId="59" applyNumberFormat="1" applyFont="1" applyFill="1" applyBorder="1" applyAlignment="1" applyProtection="1">
      <alignment vertical="center"/>
      <protection/>
    </xf>
    <xf numFmtId="164" fontId="33" fillId="16" borderId="36" xfId="55" applyFont="1" applyFill="1" applyBorder="1" applyAlignment="1" applyProtection="1">
      <alignment horizontal="center" readingOrder="1"/>
      <protection/>
    </xf>
    <xf numFmtId="168" fontId="1" fillId="16" borderId="37" xfId="59" applyNumberFormat="1" applyFont="1" applyFill="1" applyBorder="1" applyAlignment="1" applyProtection="1">
      <alignment vertical="center"/>
      <protection/>
    </xf>
    <xf numFmtId="171" fontId="9" fillId="0" borderId="0" xfId="59" applyNumberFormat="1" applyFont="1" applyAlignment="1" applyProtection="1">
      <alignment vertical="center"/>
      <protection locked="0"/>
    </xf>
    <xf numFmtId="168" fontId="9" fillId="16" borderId="25" xfId="59" applyNumberFormat="1" applyFont="1" applyFill="1" applyBorder="1" applyAlignment="1" applyProtection="1">
      <alignment horizontal="right" vertical="center"/>
      <protection/>
    </xf>
    <xf numFmtId="168" fontId="1" fillId="16" borderId="0" xfId="59" applyNumberFormat="1" applyFont="1" applyFill="1" applyBorder="1" applyAlignment="1" applyProtection="1">
      <alignment vertical="center"/>
      <protection/>
    </xf>
    <xf numFmtId="164" fontId="33" fillId="16" borderId="0" xfId="55" applyFont="1" applyFill="1" applyBorder="1" applyAlignment="1" applyProtection="1">
      <alignment horizontal="left" readingOrder="1"/>
      <protection/>
    </xf>
    <xf numFmtId="168" fontId="1" fillId="16" borderId="38" xfId="59" applyNumberFormat="1" applyFont="1" applyFill="1" applyBorder="1" applyAlignment="1" applyProtection="1">
      <alignment vertical="center"/>
      <protection/>
    </xf>
    <xf numFmtId="164" fontId="33" fillId="16" borderId="0" xfId="55" applyFont="1" applyFill="1" applyBorder="1" applyAlignment="1" applyProtection="1">
      <alignment horizontal="left"/>
      <protection/>
    </xf>
    <xf numFmtId="168" fontId="9" fillId="16" borderId="0" xfId="59" applyNumberFormat="1" applyFill="1" applyBorder="1" applyAlignment="1" applyProtection="1">
      <alignment vertical="center"/>
      <protection/>
    </xf>
    <xf numFmtId="168" fontId="9" fillId="16" borderId="39" xfId="59" applyNumberFormat="1" applyFont="1" applyFill="1" applyBorder="1" applyAlignment="1" applyProtection="1">
      <alignment horizontal="right" vertical="top"/>
      <protection/>
    </xf>
    <xf numFmtId="164" fontId="33" fillId="16" borderId="40" xfId="55" applyFont="1" applyFill="1" applyBorder="1" applyAlignment="1" applyProtection="1">
      <alignment vertical="top"/>
      <protection/>
    </xf>
    <xf numFmtId="164" fontId="33" fillId="16" borderId="40" xfId="55" applyFont="1" applyFill="1" applyBorder="1" applyAlignment="1" applyProtection="1">
      <alignment horizontal="left" vertical="top"/>
      <protection/>
    </xf>
    <xf numFmtId="168" fontId="1" fillId="16" borderId="40" xfId="59" applyNumberFormat="1" applyFont="1" applyFill="1" applyBorder="1" applyAlignment="1" applyProtection="1">
      <alignment vertical="top"/>
      <protection/>
    </xf>
    <xf numFmtId="168" fontId="1" fillId="16" borderId="41" xfId="59" applyNumberFormat="1" applyFont="1" applyFill="1" applyBorder="1" applyAlignment="1" applyProtection="1">
      <alignment vertical="top"/>
      <protection/>
    </xf>
    <xf numFmtId="171" fontId="9" fillId="0" borderId="0" xfId="59" applyNumberFormat="1" applyFont="1" applyAlignment="1" applyProtection="1">
      <alignment vertical="top"/>
      <protection locked="0"/>
    </xf>
    <xf numFmtId="168" fontId="9" fillId="0" borderId="0" xfId="59" applyNumberFormat="1" applyFont="1" applyAlignment="1" applyProtection="1">
      <alignment horizontal="center" vertical="top"/>
      <protection hidden="1" locked="0"/>
    </xf>
    <xf numFmtId="168" fontId="9" fillId="0" borderId="0" xfId="59" applyNumberFormat="1" applyAlignment="1" applyProtection="1">
      <alignment vertical="top"/>
      <protection/>
    </xf>
    <xf numFmtId="168" fontId="9" fillId="0" borderId="0" xfId="59" applyNumberFormat="1" applyFont="1" applyAlignment="1" applyProtection="1">
      <alignment horizontal="right" vertical="center"/>
      <protection/>
    </xf>
    <xf numFmtId="168" fontId="34" fillId="0" borderId="0" xfId="59" applyNumberFormat="1" applyFont="1" applyAlignment="1" applyProtection="1">
      <alignment horizontal="left" vertical="center"/>
      <protection/>
    </xf>
    <xf numFmtId="168" fontId="35" fillId="0" borderId="0" xfId="59" applyNumberFormat="1" applyFont="1" applyAlignment="1" applyProtection="1">
      <alignment horizontal="right" vertical="center"/>
      <protection/>
    </xf>
    <xf numFmtId="168" fontId="36" fillId="0" borderId="0" xfId="59" applyNumberFormat="1" applyFont="1" applyAlignment="1" applyProtection="1">
      <alignment vertical="center"/>
      <protection/>
    </xf>
    <xf numFmtId="168" fontId="34" fillId="0" borderId="0" xfId="59" applyNumberFormat="1" applyFont="1" applyAlignment="1" applyProtection="1">
      <alignment vertical="center"/>
      <protection/>
    </xf>
    <xf numFmtId="168" fontId="35" fillId="0" borderId="0" xfId="59" applyNumberFormat="1" applyFont="1" applyAlignment="1" applyProtection="1">
      <alignment vertical="center"/>
      <protection/>
    </xf>
    <xf numFmtId="168" fontId="37" fillId="0" borderId="0" xfId="59" applyNumberFormat="1" applyFont="1" applyFill="1" applyBorder="1" applyAlignment="1" applyProtection="1">
      <alignment vertical="center"/>
      <protection/>
    </xf>
    <xf numFmtId="168" fontId="36" fillId="0" borderId="0" xfId="59" applyNumberFormat="1" applyFont="1" applyFill="1" applyBorder="1" applyAlignment="1" applyProtection="1">
      <alignment vertical="center"/>
      <protection/>
    </xf>
    <xf numFmtId="168" fontId="35" fillId="0" borderId="0" xfId="59" applyNumberFormat="1" applyFont="1" applyAlignment="1" applyProtection="1">
      <alignment vertical="center"/>
      <protection locked="0"/>
    </xf>
    <xf numFmtId="168" fontId="37" fillId="0" borderId="0" xfId="59" applyNumberFormat="1" applyFont="1" applyFill="1" applyBorder="1" applyAlignment="1" applyProtection="1">
      <alignment horizontal="center" vertical="center" wrapText="1"/>
      <protection/>
    </xf>
    <xf numFmtId="168" fontId="38" fillId="0" borderId="0" xfId="59" applyNumberFormat="1" applyFont="1" applyBorder="1" applyAlignment="1" applyProtection="1">
      <alignment horizontal="right" vertical="center"/>
      <protection/>
    </xf>
    <xf numFmtId="168" fontId="37" fillId="23" borderId="16" xfId="59" applyNumberFormat="1" applyFont="1" applyFill="1" applyBorder="1" applyAlignment="1" applyProtection="1">
      <alignment horizontal="left" vertical="center"/>
      <protection/>
    </xf>
    <xf numFmtId="168" fontId="37" fillId="23" borderId="42" xfId="59" applyNumberFormat="1" applyFont="1" applyFill="1" applyBorder="1" applyAlignment="1" applyProtection="1">
      <alignment horizontal="left" vertical="center" wrapText="1"/>
      <protection/>
    </xf>
    <xf numFmtId="168" fontId="37" fillId="23" borderId="43" xfId="59" applyNumberFormat="1" applyFont="1" applyFill="1" applyBorder="1" applyAlignment="1" applyProtection="1">
      <alignment vertical="center"/>
      <protection/>
    </xf>
    <xf numFmtId="168" fontId="37" fillId="0" borderId="0" xfId="59" applyNumberFormat="1" applyFont="1" applyFill="1" applyBorder="1" applyAlignment="1" applyProtection="1">
      <alignment horizontal="left" vertical="center"/>
      <protection/>
    </xf>
    <xf numFmtId="164" fontId="23" fillId="0" borderId="0" xfId="52" applyFont="1" applyProtection="1">
      <alignment/>
      <protection/>
    </xf>
    <xf numFmtId="164" fontId="0" fillId="0" borderId="0" xfId="52" applyProtection="1">
      <alignment/>
      <protection/>
    </xf>
    <xf numFmtId="168" fontId="38" fillId="0" borderId="27" xfId="59" applyNumberFormat="1" applyFont="1" applyBorder="1" applyAlignment="1" applyProtection="1">
      <alignment horizontal="right" vertical="center"/>
      <protection/>
    </xf>
    <xf numFmtId="168" fontId="39" fillId="0" borderId="36" xfId="59" applyNumberFormat="1" applyFont="1" applyBorder="1" applyAlignment="1" applyProtection="1">
      <alignment vertical="center"/>
      <protection/>
    </xf>
    <xf numFmtId="168" fontId="1" fillId="0" borderId="36" xfId="59" applyNumberFormat="1" applyFont="1" applyBorder="1" applyAlignment="1" applyProtection="1">
      <alignment vertical="center"/>
      <protection/>
    </xf>
    <xf numFmtId="168" fontId="24" fillId="7" borderId="16" xfId="59" applyNumberFormat="1" applyFont="1" applyFill="1" applyBorder="1" applyAlignment="1" applyProtection="1">
      <alignment horizontal="center" vertical="center"/>
      <protection/>
    </xf>
    <xf numFmtId="164" fontId="24" fillId="7" borderId="42" xfId="54" applyFont="1" applyFill="1" applyBorder="1" applyAlignment="1" applyProtection="1">
      <alignment horizontal="center" vertical="center"/>
      <protection/>
    </xf>
    <xf numFmtId="164" fontId="24" fillId="7" borderId="43" xfId="54" applyFont="1" applyFill="1" applyBorder="1" applyAlignment="1" applyProtection="1">
      <alignment horizontal="center" vertical="center"/>
      <protection/>
    </xf>
    <xf numFmtId="168" fontId="38" fillId="0" borderId="25" xfId="59" applyNumberFormat="1" applyFont="1" applyBorder="1" applyAlignment="1" applyProtection="1">
      <alignment horizontal="right"/>
      <protection/>
    </xf>
    <xf numFmtId="168" fontId="39" fillId="0" borderId="38" xfId="59" applyNumberFormat="1" applyFont="1" applyBorder="1" applyAlignment="1" applyProtection="1">
      <alignment horizontal="left" vertical="center" wrapText="1"/>
      <protection/>
    </xf>
    <xf numFmtId="168" fontId="39" fillId="25" borderId="15" xfId="59" applyNumberFormat="1" applyFont="1" applyFill="1" applyBorder="1" applyAlignment="1" applyProtection="1">
      <alignment vertical="center"/>
      <protection locked="0"/>
    </xf>
    <xf numFmtId="168" fontId="9" fillId="0" borderId="0" xfId="59" applyNumberFormat="1" applyAlignment="1" applyProtection="1">
      <alignment/>
      <protection locked="0"/>
    </xf>
    <xf numFmtId="168" fontId="9" fillId="0" borderId="0" xfId="59" applyNumberFormat="1" applyFont="1" applyAlignment="1" applyProtection="1">
      <alignment horizontal="center"/>
      <protection hidden="1" locked="0"/>
    </xf>
    <xf numFmtId="168" fontId="9" fillId="0" borderId="0" xfId="59" applyNumberFormat="1" applyAlignment="1" applyProtection="1">
      <alignment/>
      <protection/>
    </xf>
    <xf numFmtId="164" fontId="0" fillId="0" borderId="0" xfId="52" applyBorder="1" applyAlignment="1" applyProtection="1">
      <alignment/>
      <protection/>
    </xf>
    <xf numFmtId="164" fontId="0" fillId="0" borderId="38" xfId="52" applyBorder="1" applyAlignment="1" applyProtection="1">
      <alignment/>
      <protection/>
    </xf>
    <xf numFmtId="168" fontId="39" fillId="0" borderId="38" xfId="59" applyNumberFormat="1" applyFont="1" applyFill="1" applyBorder="1" applyAlignment="1" applyProtection="1">
      <alignment horizontal="left" vertical="center" wrapText="1"/>
      <protection/>
    </xf>
    <xf numFmtId="168" fontId="39" fillId="0" borderId="15" xfId="59" applyNumberFormat="1" applyFont="1" applyFill="1" applyBorder="1" applyAlignment="1" applyProtection="1">
      <alignment vertical="center"/>
      <protection locked="0"/>
    </xf>
    <xf numFmtId="168" fontId="39" fillId="0" borderId="0" xfId="59" applyNumberFormat="1" applyFont="1" applyFill="1" applyBorder="1" applyAlignment="1" applyProtection="1">
      <alignment horizontal="left" vertical="top"/>
      <protection/>
    </xf>
    <xf numFmtId="168" fontId="39" fillId="0" borderId="0" xfId="59" applyNumberFormat="1" applyFont="1" applyFill="1" applyBorder="1" applyAlignment="1" applyProtection="1">
      <alignment horizontal="left"/>
      <protection/>
    </xf>
    <xf numFmtId="168" fontId="39" fillId="0" borderId="0" xfId="57" applyNumberFormat="1" applyFont="1" applyFill="1" applyBorder="1" applyAlignment="1" applyProtection="1">
      <alignment horizontal="left" vertical="center"/>
      <protection/>
    </xf>
    <xf numFmtId="168" fontId="39" fillId="0" borderId="0" xfId="59" applyNumberFormat="1" applyFont="1" applyFill="1" applyBorder="1" applyAlignment="1" applyProtection="1">
      <alignment horizontal="left" vertical="center"/>
      <protection/>
    </xf>
    <xf numFmtId="168" fontId="39" fillId="0" borderId="0" xfId="57" applyNumberFormat="1" applyFont="1" applyFill="1" applyBorder="1" applyAlignment="1" applyProtection="1">
      <alignment vertical="center"/>
      <protection/>
    </xf>
    <xf numFmtId="168" fontId="1" fillId="0" borderId="0" xfId="59" applyNumberFormat="1" applyFont="1" applyFill="1" applyBorder="1" applyAlignment="1" applyProtection="1">
      <alignment vertical="center"/>
      <protection/>
    </xf>
    <xf numFmtId="168" fontId="24" fillId="6" borderId="15" xfId="59" applyNumberFormat="1" applyFont="1" applyFill="1" applyBorder="1" applyAlignment="1" applyProtection="1">
      <alignment horizontal="center" vertical="center"/>
      <protection/>
    </xf>
    <xf numFmtId="168" fontId="38" fillId="0" borderId="25" xfId="59" applyNumberFormat="1" applyFont="1" applyBorder="1" applyAlignment="1" applyProtection="1">
      <alignment horizontal="right" vertical="center"/>
      <protection/>
    </xf>
    <xf numFmtId="174" fontId="39" fillId="22" borderId="15" xfId="59" applyNumberFormat="1" applyFont="1" applyFill="1" applyBorder="1" applyAlignment="1" applyProtection="1">
      <alignment vertical="center"/>
      <protection locked="0"/>
    </xf>
    <xf numFmtId="168" fontId="1" fillId="0" borderId="0" xfId="59" applyNumberFormat="1" applyFont="1" applyFill="1" applyBorder="1" applyAlignment="1" applyProtection="1">
      <alignment/>
      <protection/>
    </xf>
    <xf numFmtId="168" fontId="1" fillId="0" borderId="38" xfId="59" applyNumberFormat="1" applyFont="1" applyFill="1" applyBorder="1" applyAlignment="1" applyProtection="1">
      <alignment/>
      <protection/>
    </xf>
    <xf numFmtId="175" fontId="39" fillId="22" borderId="15" xfId="59" applyNumberFormat="1" applyFont="1" applyFill="1" applyBorder="1" applyAlignment="1" applyProtection="1">
      <alignment vertical="center"/>
      <protection locked="0"/>
    </xf>
    <xf numFmtId="168" fontId="39" fillId="0" borderId="0" xfId="59" applyNumberFormat="1" applyFont="1" applyFill="1" applyBorder="1" applyAlignment="1" applyProtection="1">
      <alignment horizontal="left" wrapText="1"/>
      <protection/>
    </xf>
    <xf numFmtId="168" fontId="39" fillId="0" borderId="38" xfId="56" applyNumberFormat="1" applyFont="1" applyFill="1" applyBorder="1" applyAlignment="1" applyProtection="1">
      <alignment horizontal="left" vertical="center" wrapText="1"/>
      <protection/>
    </xf>
    <xf numFmtId="168" fontId="39" fillId="0" borderId="0" xfId="56" applyNumberFormat="1" applyFont="1" applyFill="1" applyBorder="1" applyAlignment="1" applyProtection="1">
      <alignment horizontal="left" vertical="center"/>
      <protection/>
    </xf>
    <xf numFmtId="168" fontId="39" fillId="0" borderId="0" xfId="56" applyNumberFormat="1" applyFont="1" applyFill="1" applyBorder="1" applyAlignment="1" applyProtection="1">
      <alignment horizontal="left"/>
      <protection/>
    </xf>
    <xf numFmtId="168" fontId="39" fillId="0" borderId="0" xfId="56" applyNumberFormat="1" applyFont="1" applyFill="1" applyBorder="1" applyAlignment="1" applyProtection="1">
      <alignment horizontal="left" wrapText="1"/>
      <protection/>
    </xf>
    <xf numFmtId="174" fontId="39" fillId="16" borderId="15" xfId="59" applyNumberFormat="1" applyFont="1" applyFill="1" applyBorder="1" applyAlignment="1" applyProtection="1">
      <alignment vertical="center"/>
      <protection/>
    </xf>
    <xf numFmtId="168" fontId="40" fillId="0" borderId="0" xfId="59" applyNumberFormat="1" applyFont="1" applyFill="1" applyBorder="1" applyAlignment="1" applyProtection="1">
      <alignment horizontal="left"/>
      <protection/>
    </xf>
    <xf numFmtId="175" fontId="1" fillId="25" borderId="37" xfId="59" applyNumberFormat="1" applyFont="1" applyFill="1" applyBorder="1" applyAlignment="1" applyProtection="1">
      <alignment/>
      <protection/>
    </xf>
    <xf numFmtId="175" fontId="1" fillId="25" borderId="38" xfId="59" applyNumberFormat="1" applyFont="1" applyFill="1" applyBorder="1" applyAlignment="1" applyProtection="1">
      <alignment/>
      <protection/>
    </xf>
    <xf numFmtId="168" fontId="38" fillId="25" borderId="39" xfId="59" applyNumberFormat="1" applyFont="1" applyFill="1" applyBorder="1" applyAlignment="1" applyProtection="1">
      <alignment horizontal="right"/>
      <protection/>
    </xf>
    <xf numFmtId="168" fontId="39" fillId="25" borderId="40" xfId="59" applyNumberFormat="1" applyFont="1" applyFill="1" applyBorder="1" applyAlignment="1" applyProtection="1">
      <alignment horizontal="left"/>
      <protection/>
    </xf>
    <xf numFmtId="168" fontId="39" fillId="25" borderId="40" xfId="59" applyNumberFormat="1" applyFont="1" applyFill="1" applyBorder="1" applyAlignment="1" applyProtection="1">
      <alignment horizontal="left" wrapText="1"/>
      <protection/>
    </xf>
    <xf numFmtId="175" fontId="1" fillId="25" borderId="41" xfId="59" applyNumberFormat="1" applyFont="1" applyFill="1" applyBorder="1" applyAlignment="1" applyProtection="1">
      <alignment/>
      <protection/>
    </xf>
    <xf numFmtId="168" fontId="38" fillId="0" borderId="0" xfId="59" applyNumberFormat="1" applyFont="1" applyBorder="1" applyAlignment="1" applyProtection="1">
      <alignment horizontal="right"/>
      <protection/>
    </xf>
    <xf numFmtId="168" fontId="39" fillId="0" borderId="0" xfId="59" applyNumberFormat="1" applyFont="1" applyFill="1" applyAlignment="1" applyProtection="1">
      <alignment horizontal="left"/>
      <protection/>
    </xf>
    <xf numFmtId="168" fontId="38" fillId="0" borderId="0" xfId="59" applyNumberFormat="1" applyFont="1" applyAlignment="1" applyProtection="1">
      <alignment horizontal="right" vertical="center"/>
      <protection/>
    </xf>
    <xf numFmtId="164" fontId="23" fillId="0" borderId="36" xfId="52" applyFont="1" applyBorder="1" applyProtection="1">
      <alignment/>
      <protection/>
    </xf>
    <xf numFmtId="164" fontId="0" fillId="0" borderId="36" xfId="52" applyBorder="1" applyProtection="1">
      <alignment/>
      <protection/>
    </xf>
    <xf numFmtId="164" fontId="23" fillId="0" borderId="0" xfId="52" applyFont="1" applyBorder="1" applyProtection="1">
      <alignment/>
      <protection/>
    </xf>
    <xf numFmtId="164" fontId="0" fillId="0" borderId="0" xfId="52" applyBorder="1" applyProtection="1">
      <alignment/>
      <protection/>
    </xf>
    <xf numFmtId="164" fontId="0" fillId="0" borderId="38" xfId="52" applyBorder="1" applyProtection="1">
      <alignment/>
      <protection/>
    </xf>
    <xf numFmtId="164" fontId="0" fillId="0" borderId="41" xfId="52" applyBorder="1" applyProtection="1">
      <alignment/>
      <protection/>
    </xf>
    <xf numFmtId="168" fontId="1" fillId="0" borderId="0" xfId="59" applyNumberFormat="1" applyFont="1" applyBorder="1" applyAlignment="1" applyProtection="1">
      <alignment horizontal="left" vertical="center"/>
      <protection/>
    </xf>
    <xf numFmtId="168" fontId="1" fillId="0" borderId="0" xfId="59" applyNumberFormat="1" applyFont="1" applyBorder="1" applyAlignment="1" applyProtection="1">
      <alignment vertical="center"/>
      <protection/>
    </xf>
    <xf numFmtId="168" fontId="28" fillId="7" borderId="15" xfId="59" applyNumberFormat="1" applyFont="1" applyFill="1" applyBorder="1" applyAlignment="1" applyProtection="1">
      <alignment horizontal="center" vertical="center"/>
      <protection/>
    </xf>
    <xf numFmtId="168" fontId="28" fillId="23" borderId="15" xfId="59" applyNumberFormat="1" applyFont="1" applyFill="1" applyBorder="1" applyAlignment="1" applyProtection="1">
      <alignment horizontal="center" vertical="center"/>
      <protection/>
    </xf>
    <xf numFmtId="168" fontId="39" fillId="22" borderId="15" xfId="59" applyNumberFormat="1" applyFont="1" applyFill="1" applyBorder="1" applyAlignment="1" applyProtection="1">
      <alignment/>
      <protection/>
    </xf>
    <xf numFmtId="164" fontId="9" fillId="0" borderId="0" xfId="59" applyNumberFormat="1" applyAlignment="1" applyProtection="1">
      <alignment vertical="center"/>
      <protection locked="0"/>
    </xf>
    <xf numFmtId="168" fontId="1" fillId="0" borderId="0" xfId="59" applyNumberFormat="1" applyFont="1" applyBorder="1" applyAlignment="1" applyProtection="1">
      <alignment/>
      <protection/>
    </xf>
    <xf numFmtId="168" fontId="1" fillId="0" borderId="38" xfId="59" applyNumberFormat="1" applyFont="1" applyBorder="1" applyAlignment="1" applyProtection="1">
      <alignment/>
      <protection/>
    </xf>
    <xf numFmtId="168" fontId="39" fillId="0" borderId="38" xfId="59" applyNumberFormat="1" applyFont="1" applyFill="1" applyBorder="1" applyAlignment="1" applyProtection="1">
      <alignment horizontal="left" vertical="center"/>
      <protection/>
    </xf>
    <xf numFmtId="168" fontId="1" fillId="25" borderId="0" xfId="59" applyNumberFormat="1" applyFont="1" applyFill="1" applyBorder="1" applyAlignment="1" applyProtection="1">
      <alignment/>
      <protection/>
    </xf>
    <xf numFmtId="168" fontId="1" fillId="25" borderId="38" xfId="59" applyNumberFormat="1" applyFont="1" applyFill="1" applyBorder="1" applyAlignment="1" applyProtection="1">
      <alignment/>
      <protection/>
    </xf>
    <xf numFmtId="168" fontId="39" fillId="0" borderId="38" xfId="56" applyNumberFormat="1" applyFont="1" applyBorder="1" applyAlignment="1" applyProtection="1">
      <alignment horizontal="left" vertical="center"/>
      <protection/>
    </xf>
    <xf numFmtId="168" fontId="39" fillId="0" borderId="38" xfId="59" applyNumberFormat="1" applyFont="1" applyBorder="1" applyAlignment="1" applyProtection="1">
      <alignment vertical="center"/>
      <protection/>
    </xf>
    <xf numFmtId="168" fontId="39" fillId="0" borderId="0" xfId="59" applyNumberFormat="1" applyFont="1" applyBorder="1" applyAlignment="1" applyProtection="1">
      <alignment vertical="center"/>
      <protection/>
    </xf>
    <xf numFmtId="168" fontId="39" fillId="0" borderId="0" xfId="59" applyNumberFormat="1" applyFont="1" applyFill="1" applyBorder="1" applyAlignment="1" applyProtection="1">
      <alignment vertical="center" wrapText="1"/>
      <protection/>
    </xf>
    <xf numFmtId="168" fontId="9" fillId="0" borderId="0" xfId="59" applyNumberFormat="1" applyBorder="1" applyAlignment="1" applyProtection="1">
      <alignment vertical="center"/>
      <protection/>
    </xf>
    <xf numFmtId="168" fontId="1" fillId="0" borderId="38" xfId="59" applyNumberFormat="1" applyFont="1" applyBorder="1" applyAlignment="1" applyProtection="1">
      <alignment vertical="center"/>
      <protection/>
    </xf>
    <xf numFmtId="168" fontId="38" fillId="0" borderId="39" xfId="59" applyNumberFormat="1" applyFont="1" applyBorder="1" applyAlignment="1" applyProtection="1">
      <alignment horizontal="right" vertical="center"/>
      <protection/>
    </xf>
    <xf numFmtId="168" fontId="9" fillId="0" borderId="40" xfId="59" applyNumberFormat="1" applyBorder="1" applyAlignment="1" applyProtection="1">
      <alignment vertical="center"/>
      <protection/>
    </xf>
    <xf numFmtId="168" fontId="1" fillId="0" borderId="40" xfId="59" applyNumberFormat="1" applyFont="1" applyBorder="1" applyAlignment="1" applyProtection="1">
      <alignment horizontal="left" vertical="center"/>
      <protection/>
    </xf>
    <xf numFmtId="168" fontId="1" fillId="0" borderId="40" xfId="59" applyNumberFormat="1" applyFont="1" applyBorder="1" applyAlignment="1" applyProtection="1">
      <alignment vertical="center"/>
      <protection/>
    </xf>
    <xf numFmtId="168" fontId="23" fillId="0" borderId="0" xfId="59" applyNumberFormat="1" applyFont="1" applyAlignment="1" applyProtection="1">
      <alignment vertical="center"/>
      <protection/>
    </xf>
    <xf numFmtId="168" fontId="1" fillId="0" borderId="0" xfId="59" applyNumberFormat="1" applyFont="1" applyAlignment="1" applyProtection="1">
      <alignment horizontal="left" vertical="center"/>
      <protection/>
    </xf>
    <xf numFmtId="168" fontId="1" fillId="0" borderId="36" xfId="59" applyNumberFormat="1" applyFont="1" applyBorder="1" applyAlignment="1" applyProtection="1">
      <alignment horizontal="left" vertical="center"/>
      <protection/>
    </xf>
    <xf numFmtId="168" fontId="39" fillId="0" borderId="38" xfId="59" applyNumberFormat="1" applyFont="1" applyFill="1" applyBorder="1" applyAlignment="1" applyProtection="1">
      <alignment wrapText="1"/>
      <protection/>
    </xf>
    <xf numFmtId="168" fontId="1" fillId="22" borderId="15" xfId="59" applyNumberFormat="1" applyFont="1" applyFill="1" applyBorder="1" applyAlignment="1" applyProtection="1">
      <alignment/>
      <protection/>
    </xf>
    <xf numFmtId="164" fontId="1" fillId="0" borderId="0" xfId="60" applyAlignment="1" applyProtection="1">
      <alignment/>
      <protection locked="0"/>
    </xf>
    <xf numFmtId="164" fontId="1" fillId="0" borderId="0" xfId="60" applyAlignment="1" applyProtection="1">
      <alignment/>
      <protection/>
    </xf>
    <xf numFmtId="164" fontId="9" fillId="0" borderId="0" xfId="60" applyFont="1" applyAlignment="1" applyProtection="1">
      <alignment horizontal="center"/>
      <protection hidden="1" locked="0"/>
    </xf>
    <xf numFmtId="164" fontId="1" fillId="0" borderId="0" xfId="60" applyBorder="1" applyAlignment="1" applyProtection="1">
      <alignment/>
      <protection/>
    </xf>
    <xf numFmtId="168" fontId="39" fillId="16" borderId="15" xfId="59" applyNumberFormat="1" applyFont="1" applyFill="1" applyBorder="1" applyAlignment="1" applyProtection="1">
      <alignment/>
      <protection/>
    </xf>
    <xf numFmtId="168" fontId="9" fillId="0" borderId="0" xfId="59" applyNumberFormat="1" applyBorder="1" applyAlignment="1" applyProtection="1">
      <alignment/>
      <protection/>
    </xf>
    <xf numFmtId="168" fontId="1" fillId="0" borderId="38" xfId="59" applyNumberFormat="1" applyFont="1" applyFill="1" applyBorder="1" applyAlignment="1" applyProtection="1">
      <alignment vertical="center"/>
      <protection/>
    </xf>
    <xf numFmtId="168" fontId="9" fillId="0" borderId="0" xfId="59" applyNumberFormat="1" applyBorder="1" applyAlignment="1" applyProtection="1">
      <alignment/>
      <protection locked="0"/>
    </xf>
    <xf numFmtId="168" fontId="9" fillId="0" borderId="0" xfId="59" applyNumberFormat="1" applyFont="1" applyBorder="1" applyAlignment="1" applyProtection="1">
      <alignment horizontal="center"/>
      <protection hidden="1" locked="0"/>
    </xf>
    <xf numFmtId="168" fontId="39" fillId="0" borderId="38" xfId="59" applyNumberFormat="1" applyFont="1" applyFill="1" applyBorder="1" applyAlignment="1" applyProtection="1">
      <alignment horizontal="left" wrapText="1"/>
      <protection/>
    </xf>
    <xf numFmtId="174" fontId="39" fillId="22" borderId="15" xfId="59" applyNumberFormat="1" applyFont="1" applyFill="1" applyBorder="1" applyAlignment="1" applyProtection="1">
      <alignment/>
      <protection locked="0"/>
    </xf>
    <xf numFmtId="164" fontId="0" fillId="0" borderId="0" xfId="52" applyFill="1" applyBorder="1" applyAlignment="1" applyProtection="1">
      <alignment/>
      <protection/>
    </xf>
    <xf numFmtId="168" fontId="9" fillId="0" borderId="0" xfId="59" applyNumberFormat="1" applyBorder="1" applyAlignment="1" applyProtection="1">
      <alignment vertical="center"/>
      <protection locked="0"/>
    </xf>
    <xf numFmtId="168" fontId="9" fillId="0" borderId="0" xfId="59" applyNumberFormat="1" applyFont="1" applyBorder="1" applyAlignment="1" applyProtection="1">
      <alignment horizontal="center" vertical="center"/>
      <protection hidden="1" locked="0"/>
    </xf>
    <xf numFmtId="168" fontId="9" fillId="0" borderId="0" xfId="59" applyNumberFormat="1" applyFont="1" applyBorder="1" applyAlignment="1" applyProtection="1">
      <alignment horizontal="center" vertical="center"/>
      <protection locked="0"/>
    </xf>
    <xf numFmtId="174" fontId="39" fillId="16" borderId="15" xfId="59" applyNumberFormat="1" applyFont="1" applyFill="1" applyBorder="1" applyAlignment="1" applyProtection="1">
      <alignment/>
      <protection/>
    </xf>
    <xf numFmtId="168" fontId="38" fillId="0" borderId="39" xfId="59" applyNumberFormat="1" applyFont="1" applyBorder="1" applyAlignment="1" applyProtection="1">
      <alignment horizontal="right"/>
      <protection/>
    </xf>
    <xf numFmtId="168" fontId="39" fillId="0" borderId="40" xfId="59" applyNumberFormat="1" applyFont="1" applyFill="1" applyBorder="1" applyAlignment="1" applyProtection="1">
      <alignment horizontal="left"/>
      <protection/>
    </xf>
    <xf numFmtId="168" fontId="39" fillId="0" borderId="40" xfId="59" applyNumberFormat="1" applyFont="1" applyFill="1" applyBorder="1" applyAlignment="1" applyProtection="1">
      <alignment horizontal="left" wrapText="1"/>
      <protection/>
    </xf>
    <xf numFmtId="175" fontId="1" fillId="0" borderId="41" xfId="59" applyNumberFormat="1" applyFont="1" applyFill="1" applyBorder="1" applyAlignment="1" applyProtection="1">
      <alignment/>
      <protection/>
    </xf>
    <xf numFmtId="168" fontId="38" fillId="0" borderId="25" xfId="59" applyNumberFormat="1" applyFont="1" applyBorder="1" applyAlignment="1" applyProtection="1">
      <alignment horizontal="right"/>
      <protection locked="0"/>
    </xf>
    <xf numFmtId="168" fontId="38" fillId="0" borderId="36" xfId="59" applyNumberFormat="1" applyFont="1" applyBorder="1" applyAlignment="1" applyProtection="1">
      <alignment horizontal="right"/>
      <protection/>
    </xf>
    <xf numFmtId="168" fontId="39" fillId="0" borderId="36" xfId="59" applyNumberFormat="1" applyFont="1" applyFill="1" applyBorder="1" applyAlignment="1" applyProtection="1">
      <alignment horizontal="left"/>
      <protection/>
    </xf>
    <xf numFmtId="168" fontId="39" fillId="0" borderId="36" xfId="59" applyNumberFormat="1" applyFont="1" applyFill="1" applyBorder="1" applyAlignment="1" applyProtection="1">
      <alignment horizontal="left" wrapText="1"/>
      <protection/>
    </xf>
    <xf numFmtId="175" fontId="1" fillId="0" borderId="36" xfId="59" applyNumberFormat="1" applyFont="1" applyFill="1" applyBorder="1" applyAlignment="1" applyProtection="1">
      <alignment/>
      <protection/>
    </xf>
    <xf numFmtId="168" fontId="38" fillId="0" borderId="0" xfId="59" applyNumberFormat="1" applyFont="1" applyBorder="1" applyAlignment="1" applyProtection="1">
      <alignment horizontal="right"/>
      <protection locked="0"/>
    </xf>
    <xf numFmtId="168" fontId="38" fillId="0" borderId="40" xfId="59" applyNumberFormat="1" applyFont="1" applyBorder="1" applyAlignment="1" applyProtection="1">
      <alignment horizontal="right" vertical="center"/>
      <protection/>
    </xf>
    <xf numFmtId="164" fontId="23" fillId="0" borderId="40" xfId="52" applyFont="1" applyBorder="1" applyProtection="1">
      <alignment/>
      <protection/>
    </xf>
    <xf numFmtId="168" fontId="1" fillId="0" borderId="40" xfId="59" applyNumberFormat="1" applyFont="1" applyFill="1" applyBorder="1" applyAlignment="1" applyProtection="1">
      <alignment vertical="center"/>
      <protection/>
    </xf>
    <xf numFmtId="168" fontId="9" fillId="0" borderId="0" xfId="57" applyNumberFormat="1" applyAlignment="1" applyProtection="1">
      <alignment vertical="center"/>
      <protection locked="0"/>
    </xf>
    <xf numFmtId="168" fontId="9" fillId="0" borderId="0" xfId="57" applyNumberFormat="1" applyFont="1" applyAlignment="1" applyProtection="1">
      <alignment horizontal="center" vertical="center"/>
      <protection locked="0"/>
    </xf>
    <xf numFmtId="168" fontId="9" fillId="0" borderId="0" xfId="57" applyNumberFormat="1" applyAlignment="1" applyProtection="1">
      <alignment vertical="center"/>
      <protection/>
    </xf>
    <xf numFmtId="168" fontId="39" fillId="0" borderId="0" xfId="59" applyNumberFormat="1" applyFont="1" applyBorder="1" applyAlignment="1" applyProtection="1">
      <alignment horizontal="left" vertical="top"/>
      <protection/>
    </xf>
    <xf numFmtId="168" fontId="1" fillId="0" borderId="0" xfId="59" applyNumberFormat="1" applyFont="1" applyBorder="1" applyAlignment="1" applyProtection="1">
      <alignment horizontal="left"/>
      <protection/>
    </xf>
    <xf numFmtId="168" fontId="39" fillId="0" borderId="0" xfId="59" applyNumberFormat="1" applyFont="1" applyBorder="1" applyAlignment="1" applyProtection="1">
      <alignment horizontal="left" vertical="center"/>
      <protection/>
    </xf>
    <xf numFmtId="168" fontId="39" fillId="16" borderId="15" xfId="59" applyNumberFormat="1" applyFont="1" applyFill="1" applyBorder="1" applyAlignment="1" applyProtection="1">
      <alignment vertical="center"/>
      <protection/>
    </xf>
    <xf numFmtId="168" fontId="9" fillId="0" borderId="0" xfId="57" applyNumberFormat="1" applyBorder="1" applyAlignment="1" applyProtection="1">
      <alignment vertical="center"/>
      <protection/>
    </xf>
    <xf numFmtId="168" fontId="1" fillId="0" borderId="0" xfId="57" applyNumberFormat="1" applyFont="1" applyFill="1" applyBorder="1" applyAlignment="1" applyProtection="1">
      <alignment vertical="center"/>
      <protection/>
    </xf>
    <xf numFmtId="168" fontId="38" fillId="0" borderId="25" xfId="57" applyNumberFormat="1" applyFont="1" applyFill="1" applyBorder="1" applyAlignment="1" applyProtection="1">
      <alignment vertical="center"/>
      <protection/>
    </xf>
    <xf numFmtId="168" fontId="39" fillId="0" borderId="0" xfId="57" applyNumberFormat="1" applyFont="1" applyFill="1" applyBorder="1" applyAlignment="1" applyProtection="1">
      <alignment vertical="center" wrapText="1"/>
      <protection/>
    </xf>
    <xf numFmtId="168" fontId="23" fillId="0" borderId="0" xfId="57" applyNumberFormat="1" applyFont="1" applyAlignment="1" applyProtection="1">
      <alignment horizontal="left"/>
      <protection locked="0"/>
    </xf>
    <xf numFmtId="168" fontId="9" fillId="0" borderId="0" xfId="57" applyNumberFormat="1" applyFont="1" applyAlignment="1" applyProtection="1">
      <alignment horizontal="center"/>
      <protection locked="0"/>
    </xf>
    <xf numFmtId="168" fontId="23" fillId="0" borderId="0" xfId="57" applyNumberFormat="1" applyFont="1" applyAlignment="1" applyProtection="1">
      <alignment horizontal="left"/>
      <protection/>
    </xf>
    <xf numFmtId="164" fontId="41" fillId="0" borderId="0" xfId="52" applyNumberFormat="1" applyFont="1" applyAlignment="1" applyProtection="1">
      <alignment vertical="center" wrapText="1"/>
      <protection locked="0"/>
    </xf>
    <xf numFmtId="168" fontId="1" fillId="0" borderId="0" xfId="57" applyNumberFormat="1" applyFont="1" applyFill="1" applyBorder="1" applyAlignment="1" applyProtection="1">
      <alignment horizontal="left" vertical="center"/>
      <protection/>
    </xf>
    <xf numFmtId="168" fontId="42" fillId="0" borderId="38" xfId="57" applyNumberFormat="1" applyFont="1" applyFill="1" applyBorder="1" applyAlignment="1" applyProtection="1">
      <alignment horizontal="right" vertical="center" wrapText="1"/>
      <protection/>
    </xf>
    <xf numFmtId="175" fontId="39" fillId="0" borderId="15" xfId="63" applyNumberFormat="1" applyFont="1" applyFill="1" applyBorder="1" applyAlignment="1" applyProtection="1">
      <alignment horizontal="center" vertical="center" wrapText="1"/>
      <protection/>
    </xf>
    <xf numFmtId="164" fontId="29" fillId="0" borderId="0" xfId="52" applyNumberFormat="1" applyFont="1" applyBorder="1" applyAlignment="1" applyProtection="1">
      <alignment vertical="center"/>
      <protection locked="0"/>
    </xf>
    <xf numFmtId="164" fontId="2" fillId="0" borderId="0" xfId="55" applyAlignment="1" applyProtection="1">
      <alignment vertical="center"/>
      <protection locked="0"/>
    </xf>
    <xf numFmtId="164" fontId="29" fillId="0" borderId="0" xfId="55" applyFont="1" applyBorder="1" applyAlignment="1" applyProtection="1">
      <alignment vertical="center" wrapText="1"/>
      <protection/>
    </xf>
    <xf numFmtId="168" fontId="23" fillId="0" borderId="25" xfId="57" applyNumberFormat="1" applyFont="1" applyFill="1" applyBorder="1" applyAlignment="1" applyProtection="1">
      <alignment horizontal="left"/>
      <protection/>
    </xf>
    <xf numFmtId="168" fontId="1" fillId="0" borderId="38" xfId="57" applyNumberFormat="1" applyFont="1" applyBorder="1" applyAlignment="1" applyProtection="1">
      <alignment vertical="center"/>
      <protection/>
    </xf>
    <xf numFmtId="164" fontId="2" fillId="0" borderId="0" xfId="55" applyBorder="1" applyAlignment="1" applyProtection="1">
      <alignment vertical="center"/>
      <protection locked="0"/>
    </xf>
    <xf numFmtId="168" fontId="38" fillId="0" borderId="25" xfId="57" applyNumberFormat="1" applyFont="1" applyFill="1" applyBorder="1" applyAlignment="1" applyProtection="1">
      <alignment horizontal="right" vertical="center"/>
      <protection/>
    </xf>
    <xf numFmtId="168" fontId="39" fillId="0" borderId="38" xfId="58" applyNumberFormat="1" applyFont="1" applyFill="1" applyBorder="1" applyAlignment="1" applyProtection="1">
      <alignment horizontal="left" vertical="center" wrapText="1"/>
      <protection/>
    </xf>
    <xf numFmtId="174" fontId="39" fillId="22" borderId="15" xfId="57" applyNumberFormat="1" applyFont="1" applyFill="1" applyBorder="1" applyAlignment="1" applyProtection="1">
      <alignment vertical="center"/>
      <protection locked="0"/>
    </xf>
    <xf numFmtId="164" fontId="29" fillId="0" borderId="0" xfId="52" applyNumberFormat="1" applyFont="1" applyAlignment="1" applyProtection="1">
      <alignment vertical="center" wrapText="1"/>
      <protection locked="0"/>
    </xf>
    <xf numFmtId="168" fontId="39" fillId="0" borderId="0" xfId="57" applyNumberFormat="1" applyFont="1" applyFill="1" applyBorder="1" applyAlignment="1" applyProtection="1">
      <alignment horizontal="left" vertical="center" wrapText="1"/>
      <protection/>
    </xf>
    <xf numFmtId="168" fontId="9" fillId="0" borderId="38" xfId="57" applyNumberFormat="1" applyBorder="1" applyAlignment="1" applyProtection="1">
      <alignment vertical="center"/>
      <protection/>
    </xf>
    <xf numFmtId="168" fontId="38" fillId="0" borderId="25" xfId="57" applyNumberFormat="1" applyFont="1" applyBorder="1" applyAlignment="1" applyProtection="1">
      <alignment horizontal="right" vertical="center"/>
      <protection/>
    </xf>
    <xf numFmtId="168" fontId="39" fillId="0" borderId="0" xfId="57" applyNumberFormat="1" applyFont="1" applyFill="1" applyBorder="1" applyAlignment="1" applyProtection="1">
      <alignment horizontal="left"/>
      <protection/>
    </xf>
    <xf numFmtId="164" fontId="41" fillId="0" borderId="0" xfId="52" applyFont="1" applyAlignment="1" applyProtection="1">
      <alignment horizontal="center" vertical="center" wrapText="1"/>
      <protection locked="0"/>
    </xf>
    <xf numFmtId="168" fontId="39" fillId="0" borderId="0" xfId="57" applyNumberFormat="1" applyFont="1" applyFill="1" applyBorder="1" applyAlignment="1" applyProtection="1">
      <alignment horizontal="right" vertical="center"/>
      <protection/>
    </xf>
    <xf numFmtId="168" fontId="39" fillId="0" borderId="0" xfId="57" applyNumberFormat="1" applyFont="1" applyFill="1" applyBorder="1" applyAlignment="1" applyProtection="1">
      <alignment horizontal="right" vertical="center" wrapText="1"/>
      <protection/>
    </xf>
    <xf numFmtId="169" fontId="39" fillId="0" borderId="0" xfId="63" applyFont="1" applyFill="1" applyBorder="1" applyAlignment="1" applyProtection="1">
      <alignment horizontal="center" vertical="center" wrapText="1"/>
      <protection/>
    </xf>
    <xf numFmtId="168" fontId="9" fillId="0" borderId="0" xfId="57" applyNumberFormat="1" applyFill="1" applyBorder="1" applyAlignment="1" applyProtection="1">
      <alignment vertical="center"/>
      <protection/>
    </xf>
    <xf numFmtId="168" fontId="39" fillId="25" borderId="38" xfId="57" applyNumberFormat="1" applyFont="1" applyFill="1" applyBorder="1" applyAlignment="1" applyProtection="1">
      <alignment vertical="center"/>
      <protection/>
    </xf>
    <xf numFmtId="168" fontId="9" fillId="0" borderId="0" xfId="57" applyNumberFormat="1" applyFont="1" applyBorder="1" applyAlignment="1" applyProtection="1">
      <alignment vertical="center"/>
      <protection/>
    </xf>
    <xf numFmtId="168" fontId="39" fillId="25" borderId="37" xfId="57" applyNumberFormat="1" applyFont="1" applyFill="1" applyBorder="1" applyAlignment="1" applyProtection="1">
      <alignment vertical="center"/>
      <protection/>
    </xf>
    <xf numFmtId="168" fontId="39" fillId="25" borderId="41" xfId="57" applyNumberFormat="1" applyFont="1" applyFill="1" applyBorder="1" applyAlignment="1" applyProtection="1">
      <alignment vertical="center"/>
      <protection/>
    </xf>
    <xf numFmtId="174" fontId="39" fillId="16" borderId="15" xfId="57" applyNumberFormat="1" applyFont="1" applyFill="1" applyBorder="1" applyAlignment="1" applyProtection="1">
      <alignment vertical="center"/>
      <protection/>
    </xf>
    <xf numFmtId="175" fontId="39" fillId="16" borderId="15" xfId="57" applyNumberFormat="1" applyFont="1" applyFill="1" applyBorder="1" applyAlignment="1" applyProtection="1">
      <alignment vertical="center"/>
      <protection/>
    </xf>
    <xf numFmtId="168" fontId="39" fillId="0" borderId="25" xfId="57" applyNumberFormat="1" applyFont="1" applyFill="1" applyBorder="1" applyAlignment="1" applyProtection="1">
      <alignment horizontal="left"/>
      <protection/>
    </xf>
    <xf numFmtId="168" fontId="42" fillId="0" borderId="38" xfId="57" applyNumberFormat="1" applyFont="1" applyFill="1" applyBorder="1" applyAlignment="1" applyProtection="1">
      <alignment horizontal="right" vertical="center"/>
      <protection/>
    </xf>
    <xf numFmtId="174" fontId="39" fillId="25" borderId="15" xfId="57" applyNumberFormat="1" applyFont="1" applyFill="1" applyBorder="1" applyAlignment="1" applyProtection="1">
      <alignment vertical="center"/>
      <protection/>
    </xf>
    <xf numFmtId="168" fontId="38" fillId="0" borderId="39" xfId="57" applyNumberFormat="1" applyFont="1" applyFill="1" applyBorder="1" applyAlignment="1" applyProtection="1">
      <alignment vertical="center"/>
      <protection/>
    </xf>
    <xf numFmtId="168" fontId="9" fillId="0" borderId="40" xfId="57" applyNumberFormat="1" applyBorder="1" applyAlignment="1" applyProtection="1">
      <alignment vertical="center"/>
      <protection/>
    </xf>
    <xf numFmtId="168" fontId="39" fillId="0" borderId="40" xfId="57" applyNumberFormat="1" applyFont="1" applyFill="1" applyBorder="1" applyAlignment="1" applyProtection="1">
      <alignment horizontal="left" vertical="center"/>
      <protection/>
    </xf>
    <xf numFmtId="168" fontId="1" fillId="0" borderId="40" xfId="57" applyNumberFormat="1" applyFont="1" applyFill="1" applyBorder="1" applyAlignment="1" applyProtection="1">
      <alignment vertical="center"/>
      <protection/>
    </xf>
    <xf numFmtId="168" fontId="42" fillId="0" borderId="40" xfId="57" applyNumberFormat="1" applyFont="1" applyFill="1" applyBorder="1" applyAlignment="1" applyProtection="1">
      <alignment horizontal="right"/>
      <protection/>
    </xf>
    <xf numFmtId="175" fontId="39" fillId="25" borderId="43" xfId="57" applyNumberFormat="1" applyFont="1" applyFill="1" applyBorder="1" applyAlignment="1" applyProtection="1">
      <alignment vertical="center"/>
      <protection/>
    </xf>
    <xf numFmtId="168" fontId="38" fillId="0" borderId="0" xfId="57" applyNumberFormat="1" applyFont="1" applyFill="1" applyAlignment="1" applyProtection="1">
      <alignment vertical="center"/>
      <protection/>
    </xf>
    <xf numFmtId="168" fontId="39" fillId="0" borderId="0" xfId="57" applyNumberFormat="1" applyFont="1" applyFill="1" applyAlignment="1" applyProtection="1">
      <alignment vertical="center" wrapText="1"/>
      <protection/>
    </xf>
    <xf numFmtId="168" fontId="23" fillId="0" borderId="40" xfId="59" applyNumberFormat="1" applyFont="1" applyBorder="1" applyAlignment="1" applyProtection="1">
      <alignment vertical="center"/>
      <protection/>
    </xf>
    <xf numFmtId="168" fontId="23" fillId="0" borderId="36" xfId="57" applyNumberFormat="1" applyFont="1" applyFill="1" applyBorder="1" applyAlignment="1" applyProtection="1">
      <alignment horizontal="left"/>
      <protection/>
    </xf>
    <xf numFmtId="168" fontId="1" fillId="0" borderId="0" xfId="57" applyNumberFormat="1" applyFont="1" applyFill="1" applyBorder="1" applyAlignment="1" applyProtection="1">
      <alignment horizontal="right" vertical="center"/>
      <protection/>
    </xf>
    <xf numFmtId="168" fontId="39" fillId="0" borderId="38" xfId="57" applyNumberFormat="1" applyFont="1" applyFill="1" applyBorder="1" applyAlignment="1" applyProtection="1">
      <alignment horizontal="left" vertical="center" wrapText="1"/>
      <protection/>
    </xf>
    <xf numFmtId="164" fontId="29" fillId="0" borderId="25" xfId="52" applyNumberFormat="1" applyFont="1" applyBorder="1" applyAlignment="1" applyProtection="1">
      <alignment vertical="center"/>
      <protection locked="0"/>
    </xf>
    <xf numFmtId="168" fontId="43" fillId="0" borderId="0" xfId="57" applyNumberFormat="1" applyFont="1" applyBorder="1" applyAlignment="1" applyProtection="1">
      <alignment horizontal="center" vertical="center"/>
      <protection/>
    </xf>
    <xf numFmtId="168" fontId="44" fillId="0" borderId="0" xfId="57" applyNumberFormat="1" applyFont="1" applyAlignment="1" applyProtection="1">
      <alignment vertical="center" wrapText="1"/>
      <protection/>
    </xf>
    <xf numFmtId="164" fontId="2" fillId="0" borderId="25" xfId="55" applyBorder="1" applyAlignment="1" applyProtection="1">
      <alignment vertical="center"/>
      <protection locked="0"/>
    </xf>
    <xf numFmtId="164" fontId="21" fillId="0" borderId="0" xfId="55" applyFont="1" applyBorder="1" applyAlignment="1" applyProtection="1">
      <alignment horizontal="center" vertical="center" wrapText="1"/>
      <protection/>
    </xf>
    <xf numFmtId="168" fontId="1" fillId="0" borderId="38" xfId="57" applyNumberFormat="1" applyFont="1" applyFill="1" applyBorder="1" applyAlignment="1" applyProtection="1">
      <alignment vertical="center"/>
      <protection/>
    </xf>
    <xf numFmtId="168" fontId="42" fillId="0" borderId="0" xfId="59" applyNumberFormat="1" applyFont="1" applyBorder="1" applyAlignment="1" applyProtection="1">
      <alignment horizontal="right" vertical="center" wrapText="1"/>
      <protection/>
    </xf>
    <xf numFmtId="168" fontId="42" fillId="0" borderId="0" xfId="59" applyNumberFormat="1" applyFont="1" applyBorder="1" applyAlignment="1" applyProtection="1">
      <alignment vertical="center" wrapText="1"/>
      <protection/>
    </xf>
    <xf numFmtId="168" fontId="9" fillId="0" borderId="25" xfId="57" applyNumberFormat="1" applyBorder="1" applyAlignment="1" applyProtection="1">
      <alignment vertical="center"/>
      <protection/>
    </xf>
    <xf numFmtId="168" fontId="23" fillId="0" borderId="0" xfId="57" applyNumberFormat="1" applyFont="1" applyFill="1" applyBorder="1" applyAlignment="1" applyProtection="1">
      <alignment vertical="center" wrapText="1"/>
      <protection/>
    </xf>
    <xf numFmtId="168" fontId="23" fillId="0" borderId="38" xfId="57" applyNumberFormat="1" applyFont="1" applyFill="1" applyBorder="1" applyAlignment="1" applyProtection="1">
      <alignment horizontal="left" vertical="center" wrapText="1"/>
      <protection/>
    </xf>
    <xf numFmtId="168" fontId="23" fillId="0" borderId="0" xfId="57" applyNumberFormat="1" applyFont="1" applyFill="1" applyBorder="1" applyAlignment="1" applyProtection="1">
      <alignment vertical="center"/>
      <protection locked="0"/>
    </xf>
    <xf numFmtId="168" fontId="9" fillId="0" borderId="0" xfId="57" applyNumberFormat="1" applyFont="1" applyFill="1" applyBorder="1" applyAlignment="1" applyProtection="1">
      <alignment horizontal="center" vertical="center"/>
      <protection locked="0"/>
    </xf>
    <xf numFmtId="168" fontId="23" fillId="0" borderId="0" xfId="57" applyNumberFormat="1" applyFont="1" applyFill="1" applyBorder="1" applyAlignment="1" applyProtection="1">
      <alignment vertical="center"/>
      <protection/>
    </xf>
    <xf numFmtId="175" fontId="1" fillId="25" borderId="38" xfId="57" applyNumberFormat="1" applyFont="1" applyFill="1" applyBorder="1" applyAlignment="1" applyProtection="1">
      <alignment vertical="center"/>
      <protection/>
    </xf>
    <xf numFmtId="168" fontId="38" fillId="0" borderId="39" xfId="57" applyNumberFormat="1" applyFont="1" applyFill="1" applyBorder="1" applyAlignment="1" applyProtection="1">
      <alignment horizontal="right" vertical="center"/>
      <protection/>
    </xf>
    <xf numFmtId="168" fontId="39" fillId="0" borderId="40" xfId="57" applyNumberFormat="1" applyFont="1" applyFill="1" applyBorder="1" applyAlignment="1" applyProtection="1">
      <alignment vertical="center"/>
      <protection/>
    </xf>
    <xf numFmtId="168" fontId="39" fillId="0" borderId="40" xfId="57" applyNumberFormat="1" applyFont="1" applyFill="1" applyBorder="1" applyAlignment="1" applyProtection="1">
      <alignment vertical="center" wrapText="1"/>
      <protection/>
    </xf>
    <xf numFmtId="168" fontId="39" fillId="0" borderId="41" xfId="57" applyNumberFormat="1" applyFont="1" applyFill="1" applyBorder="1" applyAlignment="1" applyProtection="1">
      <alignment horizontal="left" vertical="center" wrapText="1"/>
      <protection/>
    </xf>
    <xf numFmtId="168" fontId="38" fillId="0" borderId="0" xfId="57" applyNumberFormat="1" applyFont="1" applyFill="1" applyBorder="1" applyAlignment="1" applyProtection="1">
      <alignment horizontal="right" vertical="center"/>
      <protection/>
    </xf>
    <xf numFmtId="175" fontId="1" fillId="0" borderId="0" xfId="57" applyNumberFormat="1" applyFont="1" applyFill="1" applyBorder="1" applyAlignment="1" applyProtection="1">
      <alignment vertical="center"/>
      <protection/>
    </xf>
    <xf numFmtId="168" fontId="38" fillId="0" borderId="0" xfId="59" applyNumberFormat="1" applyFont="1" applyAlignment="1" applyProtection="1">
      <alignment horizontal="right"/>
      <protection/>
    </xf>
    <xf numFmtId="168" fontId="23" fillId="0" borderId="0" xfId="59" applyNumberFormat="1" applyFont="1" applyFill="1" applyAlignment="1" applyProtection="1">
      <alignment horizontal="left"/>
      <protection/>
    </xf>
    <xf numFmtId="164" fontId="0" fillId="0" borderId="0" xfId="52" applyAlignment="1" applyProtection="1">
      <alignment/>
      <protection/>
    </xf>
    <xf numFmtId="168" fontId="38" fillId="0" borderId="27" xfId="59" applyNumberFormat="1" applyFont="1" applyBorder="1" applyAlignment="1" applyProtection="1">
      <alignment horizontal="right"/>
      <protection/>
    </xf>
    <xf numFmtId="168" fontId="39" fillId="0" borderId="0" xfId="57" applyNumberFormat="1" applyFont="1" applyBorder="1" applyAlignment="1" applyProtection="1">
      <alignment horizontal="left" vertical="center"/>
      <protection/>
    </xf>
    <xf numFmtId="168" fontId="9" fillId="0" borderId="0" xfId="59" applyNumberFormat="1" applyFill="1" applyBorder="1" applyAlignment="1" applyProtection="1">
      <alignment/>
      <protection locked="0"/>
    </xf>
    <xf numFmtId="168" fontId="9" fillId="0" borderId="0" xfId="59" applyNumberFormat="1" applyFill="1" applyBorder="1" applyAlignment="1" applyProtection="1">
      <alignment/>
      <protection/>
    </xf>
    <xf numFmtId="168" fontId="38" fillId="0" borderId="25" xfId="57" applyNumberFormat="1" applyFont="1" applyBorder="1" applyAlignment="1" applyProtection="1">
      <alignment horizontal="right"/>
      <protection/>
    </xf>
    <xf numFmtId="168" fontId="39" fillId="0" borderId="0" xfId="57" applyNumberFormat="1" applyFont="1" applyBorder="1" applyAlignment="1" applyProtection="1">
      <alignment horizontal="left"/>
      <protection/>
    </xf>
    <xf numFmtId="168" fontId="39" fillId="0" borderId="38" xfId="57" applyNumberFormat="1" applyFont="1" applyBorder="1" applyAlignment="1" applyProtection="1">
      <alignment horizontal="left" vertical="center" wrapText="1"/>
      <protection/>
    </xf>
    <xf numFmtId="168" fontId="1" fillId="22" borderId="15" xfId="59" applyNumberFormat="1" applyFont="1" applyFill="1" applyBorder="1" applyAlignment="1" applyProtection="1">
      <alignment vertical="center"/>
      <protection/>
    </xf>
    <xf numFmtId="164" fontId="9" fillId="0" borderId="0" xfId="59" applyNumberFormat="1" applyBorder="1" applyAlignment="1" applyProtection="1">
      <alignment vertical="center"/>
      <protection locked="0"/>
    </xf>
    <xf numFmtId="168" fontId="38" fillId="0" borderId="25" xfId="59" applyNumberFormat="1" applyFont="1" applyBorder="1" applyAlignment="1" applyProtection="1">
      <alignment horizontal="left"/>
      <protection/>
    </xf>
    <xf numFmtId="168" fontId="39" fillId="0" borderId="0" xfId="59" applyNumberFormat="1" applyFont="1" applyBorder="1" applyAlignment="1" applyProtection="1">
      <alignment horizontal="left" wrapText="1"/>
      <protection/>
    </xf>
    <xf numFmtId="168" fontId="1" fillId="22" borderId="44" xfId="59" applyNumberFormat="1" applyFont="1" applyFill="1" applyBorder="1" applyAlignment="1" applyProtection="1">
      <alignment vertical="center"/>
      <protection/>
    </xf>
    <xf numFmtId="164" fontId="29" fillId="25" borderId="44" xfId="59" applyNumberFormat="1" applyFont="1" applyFill="1" applyBorder="1" applyAlignment="1" applyProtection="1">
      <alignment vertical="center" wrapText="1"/>
      <protection/>
    </xf>
    <xf numFmtId="164" fontId="11" fillId="0" borderId="0" xfId="55" applyNumberFormat="1" applyFont="1" applyAlignment="1" applyProtection="1">
      <alignment vertical="center" wrapText="1"/>
      <protection locked="0"/>
    </xf>
    <xf numFmtId="164" fontId="45" fillId="0" borderId="0" xfId="59" applyNumberFormat="1" applyFont="1" applyAlignment="1" applyProtection="1">
      <alignment horizontal="center" vertical="center"/>
      <protection hidden="1" locked="0"/>
    </xf>
    <xf numFmtId="164" fontId="39" fillId="0" borderId="0" xfId="53" applyFont="1" applyFill="1" applyBorder="1" applyAlignment="1" applyProtection="1">
      <alignment horizontal="left" wrapText="1"/>
      <protection/>
    </xf>
    <xf numFmtId="164" fontId="39" fillId="0" borderId="0" xfId="52" applyFont="1" applyBorder="1" applyAlignment="1" applyProtection="1">
      <alignment horizontal="left"/>
      <protection/>
    </xf>
    <xf numFmtId="168" fontId="1" fillId="22" borderId="45" xfId="59" applyNumberFormat="1" applyFont="1" applyFill="1" applyBorder="1" applyAlignment="1" applyProtection="1">
      <alignment vertical="center"/>
      <protection/>
    </xf>
    <xf numFmtId="164" fontId="11" fillId="0" borderId="0" xfId="55" applyFont="1" applyAlignment="1" applyProtection="1">
      <alignment vertical="center" wrapText="1"/>
      <protection locked="0"/>
    </xf>
    <xf numFmtId="164" fontId="0" fillId="0" borderId="38" xfId="52" applyBorder="1" applyAlignment="1" applyProtection="1">
      <alignment wrapText="1"/>
      <protection/>
    </xf>
    <xf numFmtId="168" fontId="9" fillId="0" borderId="0" xfId="59" applyNumberFormat="1" applyBorder="1" applyAlignment="1" applyProtection="1">
      <alignment horizontal="left"/>
      <protection/>
    </xf>
    <xf numFmtId="164" fontId="39" fillId="0" borderId="0" xfId="52" applyFont="1" applyBorder="1" applyAlignment="1" applyProtection="1">
      <alignment horizontal="right" vertical="center" wrapText="1"/>
      <protection/>
    </xf>
    <xf numFmtId="164" fontId="39" fillId="0" borderId="0" xfId="52" applyFont="1" applyBorder="1" applyAlignment="1" applyProtection="1">
      <alignment horizontal="left" wrapText="1"/>
      <protection/>
    </xf>
    <xf numFmtId="164" fontId="0" fillId="0" borderId="0" xfId="52" applyBorder="1" applyAlignment="1" applyProtection="1">
      <alignment wrapText="1"/>
      <protection/>
    </xf>
    <xf numFmtId="164" fontId="41" fillId="0" borderId="0" xfId="52" applyNumberFormat="1" applyFont="1" applyBorder="1" applyAlignment="1" applyProtection="1">
      <alignment vertical="center"/>
      <protection locked="0"/>
    </xf>
    <xf numFmtId="164" fontId="29" fillId="25" borderId="46" xfId="59" applyNumberFormat="1" applyFont="1" applyFill="1" applyBorder="1" applyAlignment="1" applyProtection="1">
      <alignment horizontal="center" vertical="center" wrapText="1"/>
      <protection/>
    </xf>
    <xf numFmtId="164" fontId="41" fillId="0" borderId="0" xfId="52" applyNumberFormat="1" applyFont="1" applyAlignment="1" applyProtection="1">
      <alignment vertical="center"/>
      <protection locked="0"/>
    </xf>
    <xf numFmtId="168" fontId="9" fillId="0" borderId="0" xfId="59" applyNumberFormat="1" applyAlignment="1" applyProtection="1">
      <alignment vertical="center"/>
      <protection hidden="1"/>
    </xf>
    <xf numFmtId="164" fontId="39" fillId="0" borderId="0" xfId="60" applyFont="1" applyBorder="1" applyAlignment="1" applyProtection="1">
      <alignment horizontal="left"/>
      <protection/>
    </xf>
    <xf numFmtId="168" fontId="38" fillId="0" borderId="25" xfId="57" applyNumberFormat="1" applyFont="1" applyBorder="1" applyAlignment="1" applyProtection="1">
      <alignment horizontal="left"/>
      <protection/>
    </xf>
    <xf numFmtId="168" fontId="1" fillId="0" borderId="0" xfId="57" applyNumberFormat="1" applyFont="1" applyBorder="1" applyAlignment="1" applyProtection="1">
      <alignment horizontal="left"/>
      <protection/>
    </xf>
    <xf numFmtId="168" fontId="1" fillId="25" borderId="0" xfId="57" applyNumberFormat="1" applyFont="1" applyFill="1" applyBorder="1" applyAlignment="1" applyProtection="1">
      <alignment vertical="center"/>
      <protection/>
    </xf>
    <xf numFmtId="168" fontId="1" fillId="25" borderId="38" xfId="57" applyNumberFormat="1" applyFont="1" applyFill="1" applyBorder="1" applyAlignment="1" applyProtection="1">
      <alignment vertical="center"/>
      <protection/>
    </xf>
    <xf numFmtId="168" fontId="38" fillId="0" borderId="0" xfId="57" applyNumberFormat="1" applyFont="1" applyBorder="1" applyAlignment="1" applyProtection="1">
      <alignment horizontal="right" vertical="center"/>
      <protection/>
    </xf>
    <xf numFmtId="168" fontId="9" fillId="0" borderId="0" xfId="57" applyNumberFormat="1" applyBorder="1" applyAlignment="1" applyProtection="1">
      <alignment horizontal="left"/>
      <protection/>
    </xf>
    <xf numFmtId="168" fontId="29" fillId="25" borderId="46" xfId="57" applyNumberFormat="1" applyFont="1" applyFill="1" applyBorder="1" applyAlignment="1" applyProtection="1">
      <alignment horizontal="center" vertical="center" wrapText="1"/>
      <protection/>
    </xf>
    <xf numFmtId="168" fontId="39" fillId="25" borderId="0" xfId="57" applyNumberFormat="1" applyFont="1" applyFill="1" applyBorder="1" applyAlignment="1" applyProtection="1">
      <alignment vertical="center"/>
      <protection/>
    </xf>
    <xf numFmtId="175" fontId="39" fillId="22" borderId="15" xfId="57" applyNumberFormat="1" applyFont="1" applyFill="1" applyBorder="1" applyAlignment="1" applyProtection="1">
      <alignment vertical="center"/>
      <protection locked="0"/>
    </xf>
    <xf numFmtId="168" fontId="23" fillId="0" borderId="0" xfId="59" applyNumberFormat="1" applyFont="1" applyAlignment="1" applyProtection="1">
      <alignment horizontal="center" vertical="center"/>
      <protection locked="0"/>
    </xf>
    <xf numFmtId="168" fontId="23" fillId="0" borderId="0" xfId="59" applyNumberFormat="1" applyFont="1" applyAlignment="1" applyProtection="1">
      <alignment horizontal="center" vertical="center"/>
      <protection/>
    </xf>
    <xf numFmtId="175" fontId="39" fillId="25" borderId="37" xfId="57" applyNumberFormat="1" applyFont="1" applyFill="1" applyBorder="1" applyAlignment="1" applyProtection="1">
      <alignment vertical="center"/>
      <protection/>
    </xf>
    <xf numFmtId="175" fontId="39" fillId="25" borderId="38" xfId="57" applyNumberFormat="1" applyFont="1" applyFill="1" applyBorder="1" applyAlignment="1" applyProtection="1">
      <alignment vertical="center"/>
      <protection/>
    </xf>
    <xf numFmtId="168" fontId="23" fillId="0" borderId="0" xfId="59" applyNumberFormat="1" applyFont="1" applyAlignment="1" applyProtection="1">
      <alignment vertical="center"/>
      <protection locked="0"/>
    </xf>
    <xf numFmtId="168" fontId="9" fillId="0" borderId="39" xfId="59" applyNumberFormat="1" applyBorder="1" applyAlignment="1" applyProtection="1">
      <alignment horizontal="right" vertical="center"/>
      <protection/>
    </xf>
    <xf numFmtId="168" fontId="1" fillId="0" borderId="41" xfId="59" applyNumberFormat="1" applyFont="1" applyBorder="1" applyAlignment="1" applyProtection="1">
      <alignment vertical="center"/>
      <protection/>
    </xf>
    <xf numFmtId="164" fontId="41" fillId="0" borderId="0" xfId="52" applyNumberFormat="1" applyFont="1" applyAlignment="1" applyProtection="1">
      <alignment vertical="center"/>
      <protection/>
    </xf>
    <xf numFmtId="168" fontId="9" fillId="0" borderId="0" xfId="59" applyNumberFormat="1" applyFont="1" applyAlignment="1" applyProtection="1">
      <alignment vertical="center"/>
      <protection locked="0"/>
    </xf>
    <xf numFmtId="168" fontId="9" fillId="0" borderId="0" xfId="59" applyNumberFormat="1" applyFont="1" applyAlignment="1" applyProtection="1">
      <alignment vertical="center"/>
      <protection hidden="1" locked="0"/>
    </xf>
    <xf numFmtId="168" fontId="9" fillId="0" borderId="0" xfId="59" applyNumberFormat="1" applyFont="1" applyAlignment="1" applyProtection="1">
      <alignment vertical="center"/>
      <protection/>
    </xf>
    <xf numFmtId="168" fontId="9" fillId="16" borderId="16" xfId="59" applyNumberFormat="1" applyFill="1" applyBorder="1" applyAlignment="1" applyProtection="1">
      <alignment horizontal="right" vertical="center"/>
      <protection/>
    </xf>
    <xf numFmtId="164" fontId="46" fillId="16" borderId="42" xfId="55" applyFont="1" applyFill="1" applyBorder="1" applyAlignment="1" applyProtection="1">
      <alignment horizontal="left" vertical="center" readingOrder="1"/>
      <protection/>
    </xf>
    <xf numFmtId="168" fontId="1" fillId="16" borderId="42" xfId="59" applyNumberFormat="1" applyFont="1" applyFill="1" applyBorder="1" applyAlignment="1" applyProtection="1">
      <alignment vertical="center"/>
      <protection/>
    </xf>
    <xf numFmtId="164" fontId="1" fillId="16" borderId="42" xfId="60" applyFont="1" applyFill="1" applyBorder="1" applyAlignment="1" applyProtection="1">
      <alignment vertical="center" wrapText="1"/>
      <protection/>
    </xf>
    <xf numFmtId="164" fontId="1" fillId="16" borderId="43" xfId="60" applyFont="1" applyFill="1" applyBorder="1" applyAlignment="1" applyProtection="1">
      <alignment vertical="center" wrapText="1"/>
      <protection/>
    </xf>
    <xf numFmtId="168" fontId="39" fillId="0" borderId="15" xfId="59" applyNumberFormat="1" applyFont="1" applyBorder="1" applyAlignment="1" applyProtection="1">
      <alignment vertical="top" wrapText="1"/>
      <protection locked="0"/>
    </xf>
    <xf numFmtId="168" fontId="9" fillId="0" borderId="0" xfId="59" applyNumberFormat="1" applyBorder="1" applyAlignment="1" applyProtection="1">
      <alignment horizontal="right" vertical="center"/>
      <protection/>
    </xf>
    <xf numFmtId="164" fontId="0" fillId="0" borderId="0" xfId="53" applyFont="1" applyFill="1" applyBorder="1" applyAlignment="1" applyProtection="1">
      <alignment vertical="center" wrapText="1"/>
      <protection/>
    </xf>
    <xf numFmtId="164" fontId="1" fillId="0" borderId="0" xfId="60" applyFont="1" applyBorder="1" applyAlignment="1" applyProtection="1">
      <alignment vertical="center" wrapText="1"/>
      <protection/>
    </xf>
    <xf numFmtId="164" fontId="47" fillId="0" borderId="11" xfId="0" applyFont="1" applyBorder="1" applyAlignment="1" applyProtection="1">
      <alignment/>
      <protection/>
    </xf>
    <xf numFmtId="164" fontId="48" fillId="0" borderId="0" xfId="0" applyFont="1" applyBorder="1" applyAlignment="1" applyProtection="1">
      <alignment vertical="center" wrapText="1"/>
      <protection/>
    </xf>
    <xf numFmtId="164" fontId="24" fillId="0" borderId="12" xfId="0" applyFont="1" applyFill="1" applyBorder="1" applyAlignment="1" applyProtection="1">
      <alignment horizontal="left"/>
      <protection/>
    </xf>
    <xf numFmtId="172" fontId="0" fillId="0" borderId="24" xfId="0" applyNumberFormat="1" applyBorder="1" applyAlignment="1" applyProtection="1">
      <alignment/>
      <protection locked="0"/>
    </xf>
    <xf numFmtId="164" fontId="0" fillId="0" borderId="31" xfId="0" applyBorder="1" applyAlignment="1" applyProtection="1">
      <alignment/>
      <protection/>
    </xf>
    <xf numFmtId="164" fontId="28" fillId="0" borderId="31" xfId="0" applyFont="1" applyBorder="1" applyAlignment="1" applyProtection="1">
      <alignment horizontal="center"/>
      <protection/>
    </xf>
    <xf numFmtId="164" fontId="26" fillId="0" borderId="10" xfId="0" applyFont="1" applyFill="1" applyBorder="1" applyAlignment="1" applyProtection="1">
      <alignment horizontal="center"/>
      <protection/>
    </xf>
    <xf numFmtId="168" fontId="9" fillId="0" borderId="0" xfId="59" applyNumberFormat="1" applyAlignment="1" applyProtection="1">
      <alignment vertical="center"/>
      <protection hidden="1" locked="0"/>
    </xf>
    <xf numFmtId="168" fontId="38" fillId="16" borderId="27" xfId="59" applyNumberFormat="1" applyFont="1" applyFill="1" applyBorder="1" applyAlignment="1" applyProtection="1">
      <alignment horizontal="right" vertical="center"/>
      <protection/>
    </xf>
    <xf numFmtId="164" fontId="33" fillId="16" borderId="36" xfId="55" applyFont="1" applyFill="1" applyBorder="1" applyAlignment="1">
      <alignment horizontal="center" readingOrder="1"/>
      <protection/>
    </xf>
    <xf numFmtId="168" fontId="38" fillId="16" borderId="25" xfId="59" applyNumberFormat="1" applyFont="1" applyFill="1" applyBorder="1" applyAlignment="1" applyProtection="1">
      <alignment horizontal="right" vertical="center"/>
      <protection/>
    </xf>
    <xf numFmtId="164" fontId="33" fillId="16" borderId="0" xfId="55" applyFont="1" applyFill="1" applyBorder="1" applyAlignment="1">
      <alignment horizontal="left" readingOrder="1"/>
      <protection/>
    </xf>
    <xf numFmtId="164" fontId="33" fillId="16" borderId="0" xfId="55" applyFont="1" applyFill="1" applyBorder="1" applyAlignment="1">
      <alignment horizontal="left"/>
      <protection/>
    </xf>
    <xf numFmtId="168" fontId="38" fillId="16" borderId="39" xfId="59" applyNumberFormat="1" applyFont="1" applyFill="1" applyBorder="1" applyAlignment="1" applyProtection="1">
      <alignment horizontal="right" vertical="top"/>
      <protection/>
    </xf>
    <xf numFmtId="164" fontId="33" fillId="16" borderId="40" xfId="55" applyFont="1" applyFill="1" applyBorder="1" applyAlignment="1">
      <alignment vertical="top"/>
      <protection/>
    </xf>
    <xf numFmtId="164" fontId="33" fillId="16" borderId="40" xfId="55" applyFont="1" applyFill="1" applyBorder="1" applyAlignment="1">
      <alignment horizontal="left" vertical="top"/>
      <protection/>
    </xf>
    <xf numFmtId="168" fontId="9" fillId="0" borderId="0" xfId="59" applyNumberFormat="1" applyAlignment="1" applyProtection="1">
      <alignment vertical="top"/>
      <protection hidden="1" locked="0"/>
    </xf>
    <xf numFmtId="168" fontId="38" fillId="0" borderId="0" xfId="59" applyNumberFormat="1" applyFont="1" applyAlignment="1" applyProtection="1">
      <alignment vertical="center"/>
      <protection/>
    </xf>
    <xf numFmtId="168" fontId="35" fillId="0" borderId="0" xfId="59" applyNumberFormat="1" applyFont="1" applyAlignment="1" applyProtection="1">
      <alignment vertical="center"/>
      <protection hidden="1" locked="0"/>
    </xf>
    <xf numFmtId="168" fontId="37" fillId="23" borderId="42" xfId="59" applyNumberFormat="1" applyFont="1" applyFill="1" applyBorder="1" applyAlignment="1" applyProtection="1">
      <alignment horizontal="left" vertical="center"/>
      <protection/>
    </xf>
    <xf numFmtId="168" fontId="9" fillId="0" borderId="0" xfId="59" applyNumberFormat="1" applyAlignment="1" applyProtection="1">
      <alignment/>
      <protection hidden="1" locked="0"/>
    </xf>
    <xf numFmtId="168" fontId="39" fillId="0" borderId="0" xfId="56" applyNumberFormat="1" applyFont="1" applyFill="1" applyBorder="1" applyAlignment="1" applyProtection="1">
      <alignment horizontal="left" vertical="top"/>
      <protection/>
    </xf>
    <xf numFmtId="168" fontId="1" fillId="0" borderId="0" xfId="56" applyNumberFormat="1" applyFont="1" applyBorder="1" applyAlignment="1" applyProtection="1">
      <alignment vertical="center"/>
      <protection/>
    </xf>
    <xf numFmtId="175" fontId="39" fillId="16" borderId="15" xfId="59" applyNumberFormat="1" applyFont="1" applyFill="1" applyBorder="1" applyAlignment="1" applyProtection="1">
      <alignment vertical="center"/>
      <protection/>
    </xf>
    <xf numFmtId="168" fontId="39" fillId="0" borderId="0" xfId="59" applyNumberFormat="1" applyFont="1" applyBorder="1" applyAlignment="1" applyProtection="1">
      <alignment horizontal="left"/>
      <protection/>
    </xf>
    <xf numFmtId="168" fontId="1" fillId="16" borderId="15" xfId="59" applyNumberFormat="1" applyFont="1" applyFill="1" applyBorder="1" applyAlignment="1" applyProtection="1">
      <alignment vertical="center"/>
      <protection/>
    </xf>
    <xf numFmtId="168" fontId="39" fillId="0" borderId="0" xfId="59" applyNumberFormat="1" applyFont="1" applyFill="1" applyBorder="1" applyAlignment="1" applyProtection="1">
      <alignment wrapText="1"/>
      <protection/>
    </xf>
    <xf numFmtId="168" fontId="39" fillId="0" borderId="38" xfId="56" applyNumberFormat="1" applyFont="1" applyBorder="1" applyAlignment="1" applyProtection="1">
      <alignment horizontal="left" vertical="center" wrapText="1"/>
      <protection/>
    </xf>
    <xf numFmtId="168" fontId="39" fillId="0" borderId="0" xfId="56" applyNumberFormat="1" applyFont="1" applyBorder="1" applyAlignment="1" applyProtection="1">
      <alignment vertical="top"/>
      <protection/>
    </xf>
    <xf numFmtId="168" fontId="39" fillId="0" borderId="0" xfId="56" applyNumberFormat="1" applyFont="1" applyBorder="1" applyAlignment="1" applyProtection="1">
      <alignment vertical="center"/>
      <protection/>
    </xf>
    <xf numFmtId="168" fontId="9" fillId="0" borderId="0" xfId="56" applyNumberFormat="1" applyBorder="1" applyAlignment="1" applyProtection="1">
      <alignment vertical="center"/>
      <protection/>
    </xf>
    <xf numFmtId="168" fontId="39" fillId="0" borderId="38" xfId="56" applyNumberFormat="1" applyFont="1" applyBorder="1" applyAlignment="1" applyProtection="1">
      <alignment vertical="center"/>
      <protection/>
    </xf>
    <xf numFmtId="168" fontId="39" fillId="0" borderId="0" xfId="59" applyNumberFormat="1" applyFont="1" applyFill="1" applyBorder="1" applyAlignment="1" applyProtection="1">
      <alignment horizontal="left" vertical="center" wrapText="1"/>
      <protection/>
    </xf>
    <xf numFmtId="164" fontId="1" fillId="0" borderId="0" xfId="60" applyNumberFormat="1" applyAlignment="1" applyProtection="1">
      <alignment vertical="center"/>
      <protection locked="0"/>
    </xf>
    <xf numFmtId="164" fontId="1" fillId="0" borderId="0" xfId="60" applyAlignment="1" applyProtection="1">
      <alignment vertical="center"/>
      <protection locked="0"/>
    </xf>
    <xf numFmtId="164" fontId="1" fillId="0" borderId="0" xfId="60" applyAlignment="1" applyProtection="1">
      <alignment vertical="center"/>
      <protection hidden="1" locked="0"/>
    </xf>
    <xf numFmtId="164" fontId="42" fillId="0" borderId="0" xfId="60" applyFont="1" applyBorder="1" applyAlignment="1" applyProtection="1">
      <alignment horizontal="center" vertical="center" wrapText="1"/>
      <protection/>
    </xf>
    <xf numFmtId="168" fontId="9" fillId="0" borderId="0" xfId="59" applyNumberFormat="1" applyBorder="1" applyAlignment="1" applyProtection="1">
      <alignment vertical="center"/>
      <protection hidden="1" locked="0"/>
    </xf>
    <xf numFmtId="168" fontId="9" fillId="0" borderId="0" xfId="59" applyNumberFormat="1" applyBorder="1" applyAlignment="1" applyProtection="1">
      <alignment/>
      <protection hidden="1" locked="0"/>
    </xf>
    <xf numFmtId="168" fontId="39" fillId="0" borderId="0" xfId="59" applyNumberFormat="1" applyFont="1" applyBorder="1" applyAlignment="1" applyProtection="1">
      <alignment vertical="center" wrapText="1"/>
      <protection/>
    </xf>
    <xf numFmtId="175" fontId="1" fillId="0" borderId="42" xfId="59" applyNumberFormat="1" applyFont="1" applyFill="1" applyBorder="1" applyAlignment="1" applyProtection="1">
      <alignment/>
      <protection/>
    </xf>
    <xf numFmtId="168" fontId="1" fillId="0" borderId="36" xfId="59" applyNumberFormat="1" applyFont="1" applyFill="1" applyBorder="1" applyAlignment="1" applyProtection="1">
      <alignment vertical="center"/>
      <protection/>
    </xf>
    <xf numFmtId="168" fontId="1" fillId="0" borderId="37" xfId="59" applyNumberFormat="1" applyFont="1" applyFill="1" applyBorder="1" applyAlignment="1" applyProtection="1">
      <alignment vertical="center"/>
      <protection/>
    </xf>
    <xf numFmtId="164" fontId="0" fillId="0" borderId="0" xfId="0" applyAlignment="1">
      <alignment vertical="center"/>
    </xf>
    <xf numFmtId="168" fontId="39" fillId="0" borderId="38" xfId="57" applyNumberFormat="1" applyFont="1" applyFill="1" applyBorder="1" applyAlignment="1" applyProtection="1">
      <alignment vertical="center"/>
      <protection/>
    </xf>
    <xf numFmtId="168" fontId="1" fillId="0" borderId="0" xfId="57" applyNumberFormat="1" applyFont="1" applyFill="1" applyBorder="1" applyAlignment="1" applyProtection="1">
      <alignment horizontal="center" vertical="center"/>
      <protection/>
    </xf>
    <xf numFmtId="168" fontId="42" fillId="0" borderId="38" xfId="57" applyNumberFormat="1" applyFont="1" applyFill="1" applyBorder="1" applyAlignment="1" applyProtection="1">
      <alignment horizontal="right"/>
      <protection/>
    </xf>
    <xf numFmtId="168" fontId="42" fillId="0" borderId="41" xfId="57" applyNumberFormat="1" applyFont="1" applyFill="1" applyBorder="1" applyAlignment="1" applyProtection="1">
      <alignment horizontal="right"/>
      <protection/>
    </xf>
    <xf numFmtId="175" fontId="39" fillId="25" borderId="15" xfId="57" applyNumberFormat="1" applyFont="1" applyFill="1" applyBorder="1" applyAlignment="1" applyProtection="1">
      <alignment vertical="center"/>
      <protection/>
    </xf>
    <xf numFmtId="168" fontId="39" fillId="0" borderId="27" xfId="57" applyNumberFormat="1" applyFont="1" applyFill="1" applyBorder="1" applyAlignment="1" applyProtection="1">
      <alignment horizontal="left"/>
      <protection/>
    </xf>
    <xf numFmtId="164" fontId="44" fillId="0" borderId="0" xfId="55" applyFont="1" applyBorder="1" applyAlignment="1" applyProtection="1">
      <alignment vertical="center" wrapText="1"/>
      <protection/>
    </xf>
    <xf numFmtId="164" fontId="1" fillId="0" borderId="0" xfId="60" applyAlignment="1" applyProtection="1">
      <alignment/>
      <protection hidden="1" locked="0"/>
    </xf>
    <xf numFmtId="164" fontId="23" fillId="0" borderId="0" xfId="59" applyNumberFormat="1" applyFont="1" applyAlignment="1" applyProtection="1">
      <alignment horizontal="center" vertical="center"/>
      <protection locked="0"/>
    </xf>
    <xf numFmtId="168" fontId="39" fillId="0" borderId="0" xfId="59" applyNumberFormat="1" applyFont="1" applyBorder="1" applyAlignment="1" applyProtection="1">
      <alignment horizontal="center" vertical="center" wrapText="1"/>
      <protection/>
    </xf>
    <xf numFmtId="168" fontId="49" fillId="0" borderId="0" xfId="59" applyNumberFormat="1" applyFont="1" applyBorder="1" applyAlignment="1" applyProtection="1">
      <alignment vertical="center"/>
      <protection/>
    </xf>
    <xf numFmtId="164" fontId="29" fillId="25" borderId="44" xfId="59" applyNumberFormat="1" applyFont="1" applyFill="1" applyBorder="1" applyAlignment="1" applyProtection="1">
      <alignment horizontal="center" vertical="center" wrapText="1"/>
      <protection/>
    </xf>
    <xf numFmtId="164" fontId="23" fillId="0" borderId="0" xfId="59" applyNumberFormat="1" applyFont="1" applyFill="1" applyBorder="1" applyAlignment="1" applyProtection="1">
      <alignment horizontal="center" vertical="center"/>
      <protection locked="0"/>
    </xf>
    <xf numFmtId="164" fontId="50" fillId="0" borderId="0" xfId="59" applyNumberFormat="1" applyFont="1" applyAlignment="1" applyProtection="1">
      <alignment horizontal="center" vertical="center"/>
      <protection hidden="1" locked="0"/>
    </xf>
    <xf numFmtId="168" fontId="23" fillId="0" borderId="0" xfId="59" applyNumberFormat="1" applyFont="1" applyFill="1" applyBorder="1" applyAlignment="1" applyProtection="1">
      <alignment horizontal="center" vertical="center"/>
      <protection/>
    </xf>
    <xf numFmtId="164" fontId="39" fillId="0" borderId="0" xfId="53" applyFont="1" applyFill="1" applyBorder="1" applyAlignment="1" applyProtection="1">
      <alignment horizontal="left" vertical="center" wrapText="1"/>
      <protection/>
    </xf>
    <xf numFmtId="168" fontId="1" fillId="22" borderId="46" xfId="59" applyNumberFormat="1" applyFont="1" applyFill="1" applyBorder="1" applyAlignment="1" applyProtection="1">
      <alignment vertical="center"/>
      <protection/>
    </xf>
    <xf numFmtId="164" fontId="39" fillId="0" borderId="0" xfId="52" applyFont="1" applyBorder="1" applyAlignment="1" applyProtection="1">
      <alignment/>
      <protection/>
    </xf>
    <xf numFmtId="164" fontId="49" fillId="0" borderId="0" xfId="52" applyFont="1" applyBorder="1" applyAlignment="1" applyProtection="1">
      <alignment/>
      <protection/>
    </xf>
    <xf numFmtId="164" fontId="39" fillId="0" borderId="0" xfId="52" applyFont="1" applyBorder="1" applyAlignment="1" applyProtection="1">
      <alignment wrapText="1"/>
      <protection/>
    </xf>
    <xf numFmtId="164" fontId="49" fillId="0" borderId="0" xfId="52" applyFont="1" applyBorder="1" applyAlignment="1" applyProtection="1">
      <alignment wrapText="1"/>
      <protection/>
    </xf>
    <xf numFmtId="164" fontId="39" fillId="0" borderId="0" xfId="60" applyFont="1" applyBorder="1" applyAlignment="1" applyProtection="1">
      <alignment vertical="center"/>
      <protection/>
    </xf>
    <xf numFmtId="174" fontId="39" fillId="25" borderId="0" xfId="59" applyNumberFormat="1" applyFont="1" applyFill="1" applyBorder="1" applyAlignment="1" applyProtection="1">
      <alignment vertical="center"/>
      <protection/>
    </xf>
    <xf numFmtId="164" fontId="11" fillId="0" borderId="38" xfId="55" applyFont="1" applyBorder="1" applyAlignment="1" applyProtection="1">
      <alignment wrapText="1"/>
      <protection/>
    </xf>
    <xf numFmtId="168" fontId="38" fillId="0" borderId="25" xfId="59" applyNumberFormat="1" applyFont="1" applyFill="1" applyBorder="1" applyAlignment="1" applyProtection="1">
      <alignment horizontal="right" vertical="center"/>
      <protection/>
    </xf>
    <xf numFmtId="164" fontId="39" fillId="0" borderId="0" xfId="60" applyFont="1" applyFill="1" applyBorder="1" applyAlignment="1" applyProtection="1">
      <alignment vertical="center"/>
      <protection/>
    </xf>
    <xf numFmtId="168" fontId="49" fillId="0" borderId="0" xfId="59" applyNumberFormat="1" applyFont="1" applyFill="1" applyBorder="1" applyAlignment="1" applyProtection="1">
      <alignment vertical="center"/>
      <protection/>
    </xf>
    <xf numFmtId="168" fontId="39" fillId="0" borderId="0" xfId="59" applyNumberFormat="1" applyFont="1" applyFill="1" applyBorder="1" applyAlignment="1" applyProtection="1">
      <alignment vertical="center"/>
      <protection/>
    </xf>
    <xf numFmtId="168" fontId="1" fillId="0" borderId="41" xfId="59" applyNumberFormat="1" applyFont="1" applyFill="1" applyBorder="1" applyAlignment="1" applyProtection="1">
      <alignment vertical="center"/>
      <protection/>
    </xf>
    <xf numFmtId="174" fontId="39" fillId="22" borderId="44" xfId="59" applyNumberFormat="1" applyFont="1" applyFill="1" applyBorder="1" applyAlignment="1" applyProtection="1">
      <alignment vertical="center"/>
      <protection/>
    </xf>
    <xf numFmtId="174" fontId="39" fillId="22" borderId="45" xfId="59" applyNumberFormat="1" applyFont="1" applyFill="1" applyBorder="1" applyAlignment="1" applyProtection="1">
      <alignment vertical="center"/>
      <protection/>
    </xf>
    <xf numFmtId="164" fontId="0" fillId="0" borderId="41" xfId="52" applyBorder="1" applyAlignment="1" applyProtection="1">
      <alignment wrapText="1"/>
      <protection/>
    </xf>
    <xf numFmtId="168" fontId="29" fillId="0" borderId="0" xfId="59" applyNumberFormat="1" applyFont="1" applyBorder="1" applyAlignment="1" applyProtection="1">
      <alignment vertical="center" wrapText="1"/>
      <protection/>
    </xf>
    <xf numFmtId="168" fontId="9" fillId="0" borderId="38" xfId="59" applyNumberFormat="1" applyBorder="1" applyAlignment="1" applyProtection="1">
      <alignment vertical="center"/>
      <protection/>
    </xf>
    <xf numFmtId="168" fontId="1" fillId="0" borderId="43" xfId="59" applyNumberFormat="1" applyFont="1" applyBorder="1" applyAlignment="1" applyProtection="1">
      <alignment vertical="center"/>
      <protection/>
    </xf>
    <xf numFmtId="168" fontId="51" fillId="0" borderId="0" xfId="59" applyNumberFormat="1" applyFont="1" applyAlignment="1" applyProtection="1">
      <alignment vertical="center"/>
      <protection locked="0"/>
    </xf>
    <xf numFmtId="168" fontId="51" fillId="0" borderId="0" xfId="59" applyNumberFormat="1" applyFont="1" applyAlignment="1" applyProtection="1">
      <alignment vertical="center"/>
      <protection hidden="1" locked="0"/>
    </xf>
    <xf numFmtId="168" fontId="51" fillId="0" borderId="0" xfId="59" applyNumberFormat="1" applyFont="1" applyAlignment="1" applyProtection="1">
      <alignment vertical="center"/>
      <protection/>
    </xf>
    <xf numFmtId="168" fontId="38" fillId="16" borderId="16" xfId="59" applyNumberFormat="1" applyFont="1" applyFill="1" applyBorder="1" applyAlignment="1" applyProtection="1">
      <alignment vertical="center"/>
      <protection/>
    </xf>
    <xf numFmtId="168" fontId="9" fillId="0" borderId="25" xfId="59" applyNumberFormat="1" applyFill="1" applyBorder="1" applyAlignment="1" applyProtection="1">
      <alignment vertical="center"/>
      <protection locked="0"/>
    </xf>
    <xf numFmtId="168" fontId="9" fillId="0" borderId="0" xfId="59" applyNumberFormat="1" applyFill="1" applyBorder="1" applyAlignment="1" applyProtection="1">
      <alignment vertical="center"/>
      <protection hidden="1" locked="0"/>
    </xf>
    <xf numFmtId="168" fontId="9" fillId="0" borderId="0" xfId="59" applyNumberFormat="1" applyFill="1" applyBorder="1" applyAlignment="1" applyProtection="1">
      <alignment vertical="center"/>
      <protection/>
    </xf>
    <xf numFmtId="168" fontId="38" fillId="0" borderId="0" xfId="59" applyNumberFormat="1" applyFont="1" applyBorder="1" applyAlignment="1" applyProtection="1">
      <alignment vertical="center"/>
      <protection/>
    </xf>
    <xf numFmtId="168" fontId="9" fillId="0" borderId="0" xfId="59" applyNumberFormat="1" applyFill="1" applyBorder="1" applyAlignment="1" applyProtection="1">
      <alignment horizontal="right" vertical="center"/>
      <protection hidden="1"/>
    </xf>
    <xf numFmtId="168" fontId="1" fillId="0" borderId="0" xfId="59" applyNumberFormat="1" applyFont="1" applyFill="1" applyBorder="1" applyAlignment="1" applyProtection="1">
      <alignment vertical="center"/>
      <protection hidden="1"/>
    </xf>
    <xf numFmtId="164" fontId="1" fillId="0" borderId="0" xfId="60" applyFont="1" applyFill="1" applyBorder="1" applyAlignment="1" applyProtection="1">
      <alignment vertical="center" wrapText="1"/>
      <protection hidden="1"/>
    </xf>
    <xf numFmtId="168" fontId="38" fillId="0" borderId="0" xfId="59" applyNumberFormat="1" applyFont="1" applyAlignment="1" applyProtection="1">
      <alignment horizontal="right" vertical="center"/>
      <protection hidden="1"/>
    </xf>
    <xf numFmtId="168" fontId="1" fillId="0" borderId="0" xfId="59" applyNumberFormat="1" applyFont="1" applyAlignment="1" applyProtection="1">
      <alignment vertical="center"/>
      <protection hidden="1"/>
    </xf>
    <xf numFmtId="168" fontId="50" fillId="0" borderId="0" xfId="59" applyNumberFormat="1" applyFont="1" applyAlignment="1" applyProtection="1">
      <alignment horizontal="right" vertical="center"/>
      <protection hidden="1"/>
    </xf>
  </cellXfs>
  <cellStyles count="6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uro" xfId="47"/>
    <cellStyle name="Input" xfId="48"/>
    <cellStyle name="Migliaia (0)_3tabella15" xfId="49"/>
    <cellStyle name="Migliaia 2" xfId="50"/>
    <cellStyle name="Neutrale" xfId="51"/>
    <cellStyle name="Normale 2" xfId="52"/>
    <cellStyle name="Normale_ENTI LOCALI  2000" xfId="53"/>
    <cellStyle name="Normale_MINISTERI" xfId="54"/>
    <cellStyle name="Normale_modello si2 raln_MODIFICATO_ALESSIO" xfId="55"/>
    <cellStyle name="Normale_PRINFEL98" xfId="56"/>
    <cellStyle name="Normale_PRINFEL98 2" xfId="57"/>
    <cellStyle name="Normale_PRINFEL98 2 2" xfId="58"/>
    <cellStyle name="Normale_PRINFEL98_modello si2 raln_MODIFICATO_ALESSIO" xfId="59"/>
    <cellStyle name="Normale_Prospetto informativo 2001_modello si2 raln_MODIFICATO_ALESSIO" xfId="60"/>
    <cellStyle name="Nota" xfId="61"/>
    <cellStyle name="Output" xfId="62"/>
    <cellStyle name="Percentuale 2" xfId="63"/>
    <cellStyle name="Percentuale 2 2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Valuta (0)_3tabella15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466725</xdr:rowOff>
    </xdr:from>
    <xdr:to>
      <xdr:col>2</xdr:col>
      <xdr:colOff>1181100</xdr:colOff>
      <xdr:row>1</xdr:row>
      <xdr:rowOff>314325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0" y="466725"/>
          <a:ext cx="5238750" cy="4000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UNICO PER LE RISORSE DECENTRATE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485775</xdr:rowOff>
    </xdr:from>
    <xdr:to>
      <xdr:col>3</xdr:col>
      <xdr:colOff>9525</xdr:colOff>
      <xdr:row>1</xdr:row>
      <xdr:rowOff>323850</xdr:rowOff>
    </xdr:to>
    <xdr:sp fLocksText="0">
      <xdr:nvSpPr>
        <xdr:cNvPr id="1" name="Testo 3"/>
        <xdr:cNvSpPr txBox="1">
          <a:spLocks noChangeArrowheads="1"/>
        </xdr:cNvSpPr>
      </xdr:nvSpPr>
      <xdr:spPr>
        <a:xfrm>
          <a:off x="9525" y="485775"/>
          <a:ext cx="5324475" cy="3905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RISORSE PER LA RETRIBUZIONE DI POSIZIONE E DI RISULTATO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masetti\Impostazioni%20locali\Temporary%20Internet%20Files\Content.IE5\CIB2057M\REGIONI-AUTONOMIE-LOCALI---CCNL-NAZIONALE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</sheetNames>
    <sheetDataSet>
      <sheetData sheetId="0">
        <row r="1">
          <cell r="A1" t="str">
            <v>COMPARTO REGIONI ED AUTONOMIE LOCALI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/>
  <dimension ref="A1:M56"/>
  <sheetViews>
    <sheetView showGridLines="0" tabSelected="1" zoomScale="82" zoomScaleNormal="82" workbookViewId="0" topLeftCell="A1">
      <selection activeCell="G18" sqref="G18"/>
    </sheetView>
  </sheetViews>
  <sheetFormatPr defaultColWidth="9.33203125" defaultRowHeight="11.25"/>
  <cols>
    <col min="1" max="1" width="59.5" style="1" customWidth="1"/>
    <col min="2" max="2" width="11.5" style="2" customWidth="1"/>
    <col min="3" max="3" width="20.66015625" style="1" customWidth="1"/>
    <col min="4" max="4" width="2.83203125" style="1" customWidth="1"/>
    <col min="5" max="5" width="57.66015625" style="1" customWidth="1"/>
    <col min="6" max="6" width="11.66015625" style="1" customWidth="1"/>
    <col min="7" max="7" width="19.83203125" style="1" customWidth="1"/>
    <col min="8" max="16384" width="9.33203125" style="1" customWidth="1"/>
  </cols>
  <sheetData>
    <row r="1" spans="1:13" s="6" customFormat="1" ht="43.5" customHeight="1">
      <c r="A1" s="3" t="str">
        <f>'[1]t1'!A1</f>
        <v>COMPARTO REGIONI ED AUTONOMIE LOCALI</v>
      </c>
      <c r="B1" s="3"/>
      <c r="C1" s="3"/>
      <c r="D1" s="3"/>
      <c r="E1" s="3"/>
      <c r="F1" s="3"/>
      <c r="G1" s="3"/>
      <c r="H1" s="4" t="s">
        <v>0</v>
      </c>
      <c r="I1" s="5"/>
      <c r="J1" s="5"/>
      <c r="K1" s="5"/>
      <c r="M1" s="1"/>
    </row>
    <row r="2" spans="5:7" s="1" customFormat="1" ht="57" customHeight="1">
      <c r="E2" s="7"/>
      <c r="F2" s="7"/>
      <c r="G2" s="7"/>
    </row>
    <row r="3" spans="1:12" ht="25.5" customHeight="1">
      <c r="A3" s="8"/>
      <c r="B3" s="8"/>
      <c r="C3" s="8"/>
      <c r="D3" s="8"/>
      <c r="E3" s="8"/>
      <c r="F3" s="8"/>
      <c r="G3" s="9"/>
      <c r="H3" s="10" t="s">
        <v>1</v>
      </c>
      <c r="I3" s="10"/>
      <c r="J3" s="10"/>
      <c r="K3" s="10"/>
      <c r="L3" s="10"/>
    </row>
    <row r="4" spans="1:12" ht="25.5" customHeight="1">
      <c r="A4" s="11" t="s">
        <v>2</v>
      </c>
      <c r="B4" s="11"/>
      <c r="C4" s="11"/>
      <c r="D4" s="12"/>
      <c r="E4" s="11" t="s">
        <v>3</v>
      </c>
      <c r="F4" s="11"/>
      <c r="G4" s="11"/>
      <c r="H4" s="13" t="str">
        <f>IF(C45=G45,"OK","ATTENZIONE IL TOTALE DELLE ENTRATE NON COINCIDE CON IL TOTALE DELLE USCITE")</f>
        <v>OK</v>
      </c>
      <c r="I4" s="13"/>
      <c r="J4" s="13"/>
      <c r="K4" s="13"/>
      <c r="L4" s="13"/>
    </row>
    <row r="5" spans="1:12" ht="18" customHeight="1">
      <c r="A5" s="14" t="s">
        <v>4</v>
      </c>
      <c r="B5" s="15" t="s">
        <v>5</v>
      </c>
      <c r="C5" s="16" t="s">
        <v>6</v>
      </c>
      <c r="D5" s="17"/>
      <c r="E5" s="14" t="s">
        <v>4</v>
      </c>
      <c r="F5" s="18" t="s">
        <v>5</v>
      </c>
      <c r="G5" s="19" t="s">
        <v>6</v>
      </c>
      <c r="H5" s="13"/>
      <c r="I5" s="13"/>
      <c r="J5" s="13"/>
      <c r="K5" s="13"/>
      <c r="L5" s="13"/>
    </row>
    <row r="6" spans="1:12" ht="20.25" customHeight="1">
      <c r="A6" s="20" t="s">
        <v>7</v>
      </c>
      <c r="B6" s="20"/>
      <c r="C6" s="20"/>
      <c r="D6" s="21"/>
      <c r="E6" s="20" t="s">
        <v>8</v>
      </c>
      <c r="F6" s="20"/>
      <c r="G6" s="20"/>
      <c r="H6" s="13"/>
      <c r="I6" s="13"/>
      <c r="J6" s="13"/>
      <c r="K6" s="13"/>
      <c r="L6" s="13"/>
    </row>
    <row r="7" spans="1:12" ht="20.25" customHeight="1">
      <c r="A7" s="22" t="s">
        <v>9</v>
      </c>
      <c r="B7" s="15" t="s">
        <v>10</v>
      </c>
      <c r="C7" s="23">
        <v>4976565</v>
      </c>
      <c r="D7" s="21"/>
      <c r="E7" s="22" t="s">
        <v>11</v>
      </c>
      <c r="F7" s="18" t="s">
        <v>12</v>
      </c>
      <c r="G7" s="23">
        <v>70000</v>
      </c>
      <c r="H7" s="13"/>
      <c r="I7" s="13"/>
      <c r="J7" s="13"/>
      <c r="K7" s="13"/>
      <c r="L7" s="13"/>
    </row>
    <row r="8" spans="1:12" ht="20.25" customHeight="1">
      <c r="A8" s="22" t="s">
        <v>13</v>
      </c>
      <c r="B8" s="15" t="s">
        <v>14</v>
      </c>
      <c r="C8" s="23">
        <v>274777</v>
      </c>
      <c r="D8" s="21"/>
      <c r="E8" s="22" t="s">
        <v>15</v>
      </c>
      <c r="F8" s="18" t="s">
        <v>16</v>
      </c>
      <c r="G8" s="24">
        <v>71482</v>
      </c>
      <c r="H8" s="13"/>
      <c r="I8" s="13"/>
      <c r="J8" s="13"/>
      <c r="K8" s="13"/>
      <c r="L8" s="13"/>
    </row>
    <row r="9" spans="1:12" ht="20.25" customHeight="1">
      <c r="A9" s="22" t="s">
        <v>17</v>
      </c>
      <c r="B9" s="15" t="s">
        <v>18</v>
      </c>
      <c r="C9" s="23">
        <v>221594</v>
      </c>
      <c r="D9" s="21"/>
      <c r="E9" s="22" t="s">
        <v>19</v>
      </c>
      <c r="F9" s="18" t="s">
        <v>20</v>
      </c>
      <c r="G9" s="24">
        <v>1778256</v>
      </c>
      <c r="H9" s="13"/>
      <c r="I9" s="13"/>
      <c r="J9" s="13"/>
      <c r="K9" s="13"/>
      <c r="L9" s="13"/>
    </row>
    <row r="10" spans="1:12" ht="20.25" customHeight="1">
      <c r="A10" s="22" t="s">
        <v>21</v>
      </c>
      <c r="B10" s="15" t="s">
        <v>22</v>
      </c>
      <c r="C10" s="23">
        <v>88637</v>
      </c>
      <c r="D10" s="21"/>
      <c r="E10" s="22" t="s">
        <v>23</v>
      </c>
      <c r="F10" s="18" t="s">
        <v>24</v>
      </c>
      <c r="G10" s="24">
        <v>1361004</v>
      </c>
      <c r="H10" s="13"/>
      <c r="I10" s="13"/>
      <c r="J10" s="13"/>
      <c r="K10" s="13"/>
      <c r="L10" s="13"/>
    </row>
    <row r="11" spans="1:12" ht="20.25" customHeight="1">
      <c r="A11" s="22" t="s">
        <v>25</v>
      </c>
      <c r="B11" s="15" t="s">
        <v>26</v>
      </c>
      <c r="C11" s="23">
        <v>226337</v>
      </c>
      <c r="D11" s="21"/>
      <c r="E11" s="22" t="s">
        <v>27</v>
      </c>
      <c r="F11" s="18" t="s">
        <v>28</v>
      </c>
      <c r="G11" s="24">
        <v>463108</v>
      </c>
      <c r="H11" s="13"/>
      <c r="I11" s="13"/>
      <c r="J11" s="13"/>
      <c r="K11" s="13"/>
      <c r="L11" s="13"/>
    </row>
    <row r="12" spans="1:12" ht="20.25" customHeight="1">
      <c r="A12" s="22" t="s">
        <v>29</v>
      </c>
      <c r="B12" s="15" t="s">
        <v>30</v>
      </c>
      <c r="C12" s="23"/>
      <c r="D12" s="21"/>
      <c r="E12" s="22" t="s">
        <v>31</v>
      </c>
      <c r="F12" s="18" t="s">
        <v>32</v>
      </c>
      <c r="G12" s="24"/>
      <c r="H12" s="13"/>
      <c r="I12" s="13"/>
      <c r="J12" s="13"/>
      <c r="K12" s="13"/>
      <c r="L12" s="13"/>
    </row>
    <row r="13" spans="1:12" ht="20.25" customHeight="1">
      <c r="A13" s="22" t="s">
        <v>33</v>
      </c>
      <c r="B13" s="15" t="s">
        <v>34</v>
      </c>
      <c r="C13" s="23">
        <v>272870</v>
      </c>
      <c r="D13" s="21"/>
      <c r="E13" s="25" t="s">
        <v>35</v>
      </c>
      <c r="F13" s="26"/>
      <c r="G13" s="27">
        <f>SUM(G7:G12)</f>
        <v>3743850</v>
      </c>
      <c r="H13" s="13"/>
      <c r="I13" s="13"/>
      <c r="J13" s="13"/>
      <c r="K13" s="13"/>
      <c r="L13" s="13"/>
    </row>
    <row r="14" spans="1:12" ht="20.25" customHeight="1">
      <c r="A14" s="22" t="s">
        <v>36</v>
      </c>
      <c r="B14" s="15" t="s">
        <v>37</v>
      </c>
      <c r="C14" s="23"/>
      <c r="D14" s="21"/>
      <c r="E14" s="28" t="s">
        <v>38</v>
      </c>
      <c r="F14" s="28"/>
      <c r="G14" s="28"/>
      <c r="H14" s="13"/>
      <c r="I14" s="13"/>
      <c r="J14" s="13"/>
      <c r="K14" s="13"/>
      <c r="L14" s="13"/>
    </row>
    <row r="15" spans="1:12" ht="20.25" customHeight="1">
      <c r="A15" s="22" t="s">
        <v>39</v>
      </c>
      <c r="B15" s="15" t="s">
        <v>40</v>
      </c>
      <c r="C15" s="23"/>
      <c r="D15" s="21"/>
      <c r="E15" s="22" t="s">
        <v>41</v>
      </c>
      <c r="F15" s="18" t="s">
        <v>42</v>
      </c>
      <c r="G15" s="24">
        <v>1035212</v>
      </c>
      <c r="H15" s="13"/>
      <c r="I15" s="13"/>
      <c r="J15" s="13"/>
      <c r="K15" s="13"/>
      <c r="L15" s="13"/>
    </row>
    <row r="16" spans="1:12" ht="20.25" customHeight="1">
      <c r="A16" s="22" t="s">
        <v>43</v>
      </c>
      <c r="B16" s="15" t="s">
        <v>44</v>
      </c>
      <c r="C16" s="23"/>
      <c r="D16" s="21"/>
      <c r="E16" s="22" t="s">
        <v>45</v>
      </c>
      <c r="F16" s="18" t="s">
        <v>46</v>
      </c>
      <c r="G16" s="24">
        <v>2599770</v>
      </c>
      <c r="H16" s="13"/>
      <c r="I16" s="13"/>
      <c r="J16" s="13"/>
      <c r="K16" s="13"/>
      <c r="L16" s="13"/>
    </row>
    <row r="17" spans="1:12" ht="20.25" customHeight="1">
      <c r="A17" s="22" t="s">
        <v>47</v>
      </c>
      <c r="B17" s="15" t="s">
        <v>48</v>
      </c>
      <c r="C17" s="23"/>
      <c r="D17" s="21"/>
      <c r="E17" s="22" t="s">
        <v>49</v>
      </c>
      <c r="F17" s="18" t="s">
        <v>50</v>
      </c>
      <c r="G17" s="24">
        <v>285928</v>
      </c>
      <c r="H17" s="13"/>
      <c r="I17" s="13"/>
      <c r="J17" s="13"/>
      <c r="K17" s="13"/>
      <c r="L17" s="13"/>
    </row>
    <row r="18" spans="1:12" ht="20.25" customHeight="1">
      <c r="A18" s="22" t="s">
        <v>51</v>
      </c>
      <c r="B18" s="15" t="s">
        <v>52</v>
      </c>
      <c r="C18" s="23">
        <v>486106</v>
      </c>
      <c r="D18" s="21"/>
      <c r="E18" s="22" t="s">
        <v>53</v>
      </c>
      <c r="F18" s="18" t="s">
        <v>54</v>
      </c>
      <c r="G18" s="24">
        <v>819133</v>
      </c>
      <c r="H18" s="13"/>
      <c r="I18" s="13"/>
      <c r="J18" s="13"/>
      <c r="K18" s="13"/>
      <c r="L18" s="13"/>
    </row>
    <row r="19" spans="1:12" ht="20.25" customHeight="1">
      <c r="A19" s="22" t="s">
        <v>55</v>
      </c>
      <c r="B19" s="15" t="s">
        <v>56</v>
      </c>
      <c r="C19" s="29"/>
      <c r="D19" s="21"/>
      <c r="E19" s="22" t="s">
        <v>57</v>
      </c>
      <c r="F19" s="18" t="s">
        <v>58</v>
      </c>
      <c r="G19" s="24"/>
      <c r="H19" s="13"/>
      <c r="I19" s="13"/>
      <c r="J19" s="13"/>
      <c r="K19" s="13"/>
      <c r="L19" s="13"/>
    </row>
    <row r="20" spans="1:12" ht="20.25" customHeight="1">
      <c r="A20" s="22" t="s">
        <v>59</v>
      </c>
      <c r="B20" s="15" t="s">
        <v>60</v>
      </c>
      <c r="C20" s="30"/>
      <c r="D20" s="21"/>
      <c r="E20" s="22" t="s">
        <v>61</v>
      </c>
      <c r="F20" s="18" t="s">
        <v>62</v>
      </c>
      <c r="G20" s="24"/>
      <c r="H20" s="13"/>
      <c r="I20" s="13"/>
      <c r="J20" s="13"/>
      <c r="K20" s="13"/>
      <c r="L20" s="13"/>
    </row>
    <row r="21" spans="1:12" ht="20.25" customHeight="1">
      <c r="A21" s="25" t="s">
        <v>63</v>
      </c>
      <c r="B21" s="26"/>
      <c r="C21" s="27">
        <f>SUM(C7:C20)</f>
        <v>6546886</v>
      </c>
      <c r="D21" s="21"/>
      <c r="E21" s="22" t="s">
        <v>64</v>
      </c>
      <c r="F21" s="18" t="s">
        <v>65</v>
      </c>
      <c r="G21" s="23">
        <v>10932</v>
      </c>
      <c r="H21" s="13"/>
      <c r="I21" s="13"/>
      <c r="J21" s="13"/>
      <c r="K21" s="13"/>
      <c r="L21" s="13"/>
    </row>
    <row r="22" spans="1:12" ht="20.25" customHeight="1">
      <c r="A22" s="28" t="s">
        <v>66</v>
      </c>
      <c r="B22" s="28"/>
      <c r="C22" s="28"/>
      <c r="D22" s="21"/>
      <c r="E22" s="22" t="s">
        <v>67</v>
      </c>
      <c r="F22" s="18" t="s">
        <v>68</v>
      </c>
      <c r="G22" s="24">
        <v>114178</v>
      </c>
      <c r="H22" s="13"/>
      <c r="I22" s="13"/>
      <c r="J22" s="13"/>
      <c r="K22" s="13"/>
      <c r="L22" s="13"/>
    </row>
    <row r="23" spans="1:12" ht="20.25" customHeight="1">
      <c r="A23" s="22" t="s">
        <v>69</v>
      </c>
      <c r="B23" s="15" t="s">
        <v>70</v>
      </c>
      <c r="C23" s="23">
        <v>470968</v>
      </c>
      <c r="D23" s="21"/>
      <c r="E23" s="22" t="s">
        <v>71</v>
      </c>
      <c r="F23" s="18" t="s">
        <v>72</v>
      </c>
      <c r="G23" s="24">
        <v>123206</v>
      </c>
      <c r="H23" s="13"/>
      <c r="I23" s="13"/>
      <c r="J23" s="13"/>
      <c r="K23" s="13"/>
      <c r="L23" s="13"/>
    </row>
    <row r="24" spans="1:12" ht="20.25" customHeight="1">
      <c r="A24" s="31" t="s">
        <v>73</v>
      </c>
      <c r="B24" s="15" t="s">
        <v>74</v>
      </c>
      <c r="C24" s="23"/>
      <c r="D24" s="21"/>
      <c r="E24" s="22" t="s">
        <v>75</v>
      </c>
      <c r="F24" s="32" t="s">
        <v>76</v>
      </c>
      <c r="G24" s="24"/>
      <c r="H24" s="10"/>
      <c r="I24" s="10"/>
      <c r="J24" s="10"/>
      <c r="K24" s="10"/>
      <c r="L24" s="10"/>
    </row>
    <row r="25" spans="1:12" ht="20.25" customHeight="1">
      <c r="A25" s="22" t="s">
        <v>77</v>
      </c>
      <c r="B25" s="15" t="s">
        <v>78</v>
      </c>
      <c r="C25" s="23"/>
      <c r="D25" s="21"/>
      <c r="E25" s="22" t="s">
        <v>79</v>
      </c>
      <c r="F25" s="18" t="s">
        <v>80</v>
      </c>
      <c r="G25" s="24">
        <v>33243</v>
      </c>
      <c r="H25" s="10"/>
      <c r="I25" s="10"/>
      <c r="J25" s="10"/>
      <c r="K25" s="10"/>
      <c r="L25" s="10"/>
    </row>
    <row r="26" spans="1:12" ht="20.25" customHeight="1">
      <c r="A26" s="33" t="s">
        <v>81</v>
      </c>
      <c r="B26" s="15" t="s">
        <v>82</v>
      </c>
      <c r="C26" s="23"/>
      <c r="D26" s="21"/>
      <c r="E26" s="22" t="s">
        <v>83</v>
      </c>
      <c r="F26" s="18" t="s">
        <v>84</v>
      </c>
      <c r="G26" s="24"/>
      <c r="H26" s="34"/>
      <c r="I26" s="34"/>
      <c r="J26" s="34"/>
      <c r="K26" s="34"/>
      <c r="L26" s="34"/>
    </row>
    <row r="27" spans="1:12" ht="20.25" customHeight="1">
      <c r="A27" s="33" t="s">
        <v>85</v>
      </c>
      <c r="B27" s="18" t="s">
        <v>86</v>
      </c>
      <c r="C27" s="23"/>
      <c r="D27" s="21"/>
      <c r="E27" s="22" t="s">
        <v>87</v>
      </c>
      <c r="F27" s="18" t="s">
        <v>88</v>
      </c>
      <c r="G27" s="24">
        <v>115235</v>
      </c>
      <c r="H27" s="34"/>
      <c r="I27" s="34"/>
      <c r="J27" s="34"/>
      <c r="K27" s="34"/>
      <c r="L27" s="34"/>
    </row>
    <row r="28" spans="1:12" ht="20.25" customHeight="1">
      <c r="A28" s="22" t="s">
        <v>89</v>
      </c>
      <c r="B28" s="18" t="s">
        <v>90</v>
      </c>
      <c r="C28" s="23">
        <v>989685</v>
      </c>
      <c r="D28" s="21"/>
      <c r="E28" s="22" t="s">
        <v>91</v>
      </c>
      <c r="F28" s="18" t="s">
        <v>92</v>
      </c>
      <c r="G28" s="24">
        <v>38475</v>
      </c>
      <c r="H28" s="34"/>
      <c r="I28" s="34"/>
      <c r="J28" s="34"/>
      <c r="K28" s="34"/>
      <c r="L28" s="34"/>
    </row>
    <row r="29" spans="1:12" ht="20.25" customHeight="1">
      <c r="A29" s="22" t="s">
        <v>93</v>
      </c>
      <c r="B29" s="18" t="s">
        <v>94</v>
      </c>
      <c r="C29" s="23"/>
      <c r="D29" s="21"/>
      <c r="E29" s="25" t="s">
        <v>95</v>
      </c>
      <c r="F29" s="35"/>
      <c r="G29" s="27">
        <f>SUM(G15:G28)</f>
        <v>5175312</v>
      </c>
      <c r="H29" s="34"/>
      <c r="I29" s="34"/>
      <c r="J29" s="34"/>
      <c r="K29" s="34"/>
      <c r="L29" s="34"/>
    </row>
    <row r="30" spans="1:12" ht="20.25" customHeight="1">
      <c r="A30" s="22" t="s">
        <v>96</v>
      </c>
      <c r="B30" s="18" t="s">
        <v>97</v>
      </c>
      <c r="C30" s="23"/>
      <c r="D30" s="21"/>
      <c r="E30" s="28" t="s">
        <v>98</v>
      </c>
      <c r="F30" s="28"/>
      <c r="G30" s="28"/>
      <c r="H30" s="34"/>
      <c r="I30" s="34"/>
      <c r="J30" s="34"/>
      <c r="K30" s="34"/>
      <c r="L30" s="34"/>
    </row>
    <row r="31" spans="1:12" ht="20.25" customHeight="1">
      <c r="A31" s="22" t="s">
        <v>99</v>
      </c>
      <c r="B31" s="18" t="s">
        <v>100</v>
      </c>
      <c r="C31" s="23">
        <v>13367</v>
      </c>
      <c r="D31" s="21"/>
      <c r="E31" s="22" t="s">
        <v>101</v>
      </c>
      <c r="F31" s="36" t="s">
        <v>102</v>
      </c>
      <c r="G31" s="24"/>
      <c r="H31" s="34"/>
      <c r="I31" s="34"/>
      <c r="J31" s="34"/>
      <c r="K31" s="34"/>
      <c r="L31" s="34"/>
    </row>
    <row r="32" spans="1:12" ht="20.25" customHeight="1">
      <c r="A32" s="22" t="s">
        <v>103</v>
      </c>
      <c r="B32" s="18" t="s">
        <v>104</v>
      </c>
      <c r="C32" s="23">
        <v>19876</v>
      </c>
      <c r="D32" s="21"/>
      <c r="E32" s="22" t="s">
        <v>105</v>
      </c>
      <c r="F32" s="36" t="s">
        <v>106</v>
      </c>
      <c r="G32" s="24"/>
      <c r="H32" s="34"/>
      <c r="I32" s="34"/>
      <c r="J32" s="34"/>
      <c r="K32" s="34"/>
      <c r="L32" s="34"/>
    </row>
    <row r="33" spans="1:12" ht="20.25" customHeight="1">
      <c r="A33" s="22" t="s">
        <v>107</v>
      </c>
      <c r="B33" s="18" t="s">
        <v>108</v>
      </c>
      <c r="C33" s="23">
        <v>115235</v>
      </c>
      <c r="D33" s="21"/>
      <c r="E33" s="25" t="s">
        <v>109</v>
      </c>
      <c r="F33" s="35"/>
      <c r="G33" s="27">
        <f>SUM(G31:G32)</f>
        <v>0</v>
      </c>
      <c r="H33" s="34"/>
      <c r="I33" s="34"/>
      <c r="J33" s="34"/>
      <c r="K33" s="34"/>
      <c r="L33" s="34"/>
    </row>
    <row r="34" spans="1:12" ht="20.25" customHeight="1">
      <c r="A34" s="22" t="s">
        <v>110</v>
      </c>
      <c r="B34" s="18" t="s">
        <v>111</v>
      </c>
      <c r="C34" s="23"/>
      <c r="D34" s="21"/>
      <c r="E34" s="37"/>
      <c r="F34" s="38"/>
      <c r="G34" s="39"/>
      <c r="H34" s="34"/>
      <c r="I34" s="34"/>
      <c r="J34" s="34"/>
      <c r="K34" s="34"/>
      <c r="L34" s="34"/>
    </row>
    <row r="35" spans="1:12" ht="20.25" customHeight="1">
      <c r="A35" s="22" t="s">
        <v>112</v>
      </c>
      <c r="B35" s="18" t="s">
        <v>113</v>
      </c>
      <c r="C35" s="23">
        <v>488641</v>
      </c>
      <c r="D35" s="21"/>
      <c r="E35" s="40"/>
      <c r="F35" s="41"/>
      <c r="G35" s="42"/>
      <c r="H35" s="34"/>
      <c r="I35" s="34"/>
      <c r="J35" s="34"/>
      <c r="K35" s="34"/>
      <c r="L35" s="34"/>
    </row>
    <row r="36" spans="1:12" ht="20.25" customHeight="1">
      <c r="A36" s="22" t="s">
        <v>114</v>
      </c>
      <c r="B36" s="18" t="s">
        <v>115</v>
      </c>
      <c r="C36" s="23"/>
      <c r="D36" s="21"/>
      <c r="E36" s="40"/>
      <c r="F36" s="41"/>
      <c r="G36" s="42"/>
      <c r="H36" s="34"/>
      <c r="I36" s="34"/>
      <c r="J36" s="34"/>
      <c r="K36" s="34"/>
      <c r="L36" s="34"/>
    </row>
    <row r="37" spans="1:12" ht="20.25" customHeight="1">
      <c r="A37" s="22" t="s">
        <v>116</v>
      </c>
      <c r="B37" s="18" t="s">
        <v>117</v>
      </c>
      <c r="C37" s="23"/>
      <c r="D37" s="21"/>
      <c r="E37" s="40"/>
      <c r="F37" s="43"/>
      <c r="G37" s="42"/>
      <c r="H37" s="34"/>
      <c r="I37" s="34"/>
      <c r="J37" s="34"/>
      <c r="K37" s="34"/>
      <c r="L37" s="34"/>
    </row>
    <row r="38" spans="1:12" ht="20.25" customHeight="1">
      <c r="A38" s="22" t="s">
        <v>118</v>
      </c>
      <c r="B38" s="18" t="s">
        <v>119</v>
      </c>
      <c r="C38" s="23"/>
      <c r="D38" s="21"/>
      <c r="E38" s="40"/>
      <c r="F38" s="41"/>
      <c r="G38" s="42"/>
      <c r="H38" s="34"/>
      <c r="I38" s="34"/>
      <c r="J38" s="34"/>
      <c r="K38" s="34"/>
      <c r="L38" s="34"/>
    </row>
    <row r="39" spans="1:12" ht="20.25" customHeight="1">
      <c r="A39" s="22" t="s">
        <v>120</v>
      </c>
      <c r="B39" s="18" t="s">
        <v>121</v>
      </c>
      <c r="C39" s="30"/>
      <c r="D39" s="21"/>
      <c r="E39" s="40"/>
      <c r="F39" s="41"/>
      <c r="G39" s="42"/>
      <c r="H39" s="34"/>
      <c r="I39" s="34"/>
      <c r="J39" s="34"/>
      <c r="K39" s="34"/>
      <c r="L39" s="34"/>
    </row>
    <row r="40" spans="1:12" ht="20.25" customHeight="1">
      <c r="A40" s="25" t="s">
        <v>122</v>
      </c>
      <c r="B40" s="26"/>
      <c r="C40" s="27">
        <f>SUM(C23:C39)</f>
        <v>2097772</v>
      </c>
      <c r="D40" s="21"/>
      <c r="E40" s="40"/>
      <c r="F40" s="41"/>
      <c r="G40" s="42"/>
      <c r="H40" s="34"/>
      <c r="I40" s="34"/>
      <c r="J40" s="34"/>
      <c r="K40" s="34"/>
      <c r="L40" s="34"/>
    </row>
    <row r="41" spans="1:12" ht="20.25" customHeight="1">
      <c r="A41" s="28" t="s">
        <v>123</v>
      </c>
      <c r="B41" s="28"/>
      <c r="C41" s="28"/>
      <c r="D41" s="21"/>
      <c r="E41" s="40"/>
      <c r="F41" s="41"/>
      <c r="G41" s="42"/>
      <c r="H41" s="34"/>
      <c r="I41" s="34"/>
      <c r="J41" s="34"/>
      <c r="K41" s="34"/>
      <c r="L41" s="34"/>
    </row>
    <row r="42" spans="1:12" ht="20.25" customHeight="1">
      <c r="A42" s="22" t="s">
        <v>124</v>
      </c>
      <c r="B42" s="18" t="s">
        <v>125</v>
      </c>
      <c r="C42" s="23">
        <v>98279</v>
      </c>
      <c r="D42" s="21"/>
      <c r="E42" s="40"/>
      <c r="F42" s="41"/>
      <c r="G42" s="42"/>
      <c r="H42" s="34"/>
      <c r="I42" s="34"/>
      <c r="J42" s="34"/>
      <c r="K42" s="34"/>
      <c r="L42" s="34"/>
    </row>
    <row r="43" spans="1:12" ht="20.25" customHeight="1">
      <c r="A43" s="22" t="s">
        <v>126</v>
      </c>
      <c r="B43" s="18" t="s">
        <v>127</v>
      </c>
      <c r="C43" s="30">
        <v>176225</v>
      </c>
      <c r="D43" s="21"/>
      <c r="E43" s="40"/>
      <c r="F43" s="41"/>
      <c r="G43" s="42"/>
      <c r="H43" s="34"/>
      <c r="I43" s="34"/>
      <c r="J43" s="34"/>
      <c r="K43" s="34"/>
      <c r="L43" s="34"/>
    </row>
    <row r="44" spans="1:12" ht="20.25" customHeight="1">
      <c r="A44" s="25" t="s">
        <v>128</v>
      </c>
      <c r="B44" s="26"/>
      <c r="C44" s="27">
        <f>SUM(C42:C43)</f>
        <v>274504</v>
      </c>
      <c r="D44" s="21"/>
      <c r="E44" s="44"/>
      <c r="F44" s="45"/>
      <c r="G44" s="46"/>
      <c r="H44" s="34"/>
      <c r="I44" s="34"/>
      <c r="J44" s="34"/>
      <c r="K44" s="34"/>
      <c r="L44" s="34"/>
    </row>
    <row r="45" spans="1:12" ht="20.25" customHeight="1">
      <c r="A45" s="47" t="s">
        <v>129</v>
      </c>
      <c r="B45" s="47"/>
      <c r="C45" s="48">
        <f>C21+C40+C44</f>
        <v>8919162</v>
      </c>
      <c r="D45" s="49"/>
      <c r="E45" s="50" t="s">
        <v>129</v>
      </c>
      <c r="F45" s="50"/>
      <c r="G45" s="51">
        <f>G13+G29+G33</f>
        <v>8919162</v>
      </c>
      <c r="H45" s="34"/>
      <c r="I45" s="34"/>
      <c r="J45" s="34"/>
      <c r="K45" s="34"/>
      <c r="L45" s="34"/>
    </row>
    <row r="46" ht="18" customHeight="1"/>
    <row r="47" ht="10.5">
      <c r="A47" s="52" t="s">
        <v>130</v>
      </c>
    </row>
    <row r="52" ht="9" customHeight="1"/>
    <row r="53" ht="12.75" hidden="1"/>
    <row r="54" ht="12.75" customHeight="1" hidden="1"/>
    <row r="55" s="53" customFormat="1" ht="23.25" customHeight="1">
      <c r="B55" s="54"/>
    </row>
    <row r="56" s="53" customFormat="1" ht="10.5">
      <c r="B56" s="54"/>
    </row>
  </sheetData>
  <sheetProtection sheet="1" objects="1" scenarios="1"/>
  <mergeCells count="17">
    <mergeCell ref="A1:G1"/>
    <mergeCell ref="E2:G2"/>
    <mergeCell ref="A3:F3"/>
    <mergeCell ref="H3:L3"/>
    <mergeCell ref="A4:C4"/>
    <mergeCell ref="E4:G4"/>
    <mergeCell ref="H4:L23"/>
    <mergeCell ref="A6:C6"/>
    <mergeCell ref="E6:G6"/>
    <mergeCell ref="E14:G14"/>
    <mergeCell ref="A22:C22"/>
    <mergeCell ref="H24:L25"/>
    <mergeCell ref="H26:L45"/>
    <mergeCell ref="E30:G30"/>
    <mergeCell ref="A41:C41"/>
    <mergeCell ref="A45:B45"/>
    <mergeCell ref="E45:F45"/>
  </mergeCells>
  <dataValidations count="1">
    <dataValidation type="whole" allowBlank="1" showErrorMessage="1" errorTitle="ERRORE NEL DATO IMMESSO" error="INSERIRE SOLO NUMERI INTERI" sqref="C7:C21 G7:G13 G15:G29 C23:C40 G31:G39 C42:C44 G43:G44">
      <formula1>-999999999999</formula1>
      <formula2>999999999999</formula2>
    </dataValidation>
  </dataValidations>
  <printOptions horizontalCentered="1" verticalCentered="1"/>
  <pageMargins left="0" right="0" top="0.19652777777777777" bottom="0.31527777777777777" header="0.5118055555555556" footer="0.5118055555555556"/>
  <pageSetup horizontalDpi="300" verticalDpi="300" orientation="landscape" paperSize="9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A1:L212"/>
  <sheetViews>
    <sheetView showGridLines="0" zoomScale="75" zoomScaleNormal="75" workbookViewId="0" topLeftCell="A178">
      <selection activeCell="G148" sqref="G148"/>
    </sheetView>
  </sheetViews>
  <sheetFormatPr defaultColWidth="1.3359375" defaultRowHeight="11.25" zeroHeight="1"/>
  <cols>
    <col min="1" max="1" width="7.83203125" style="55" customWidth="1"/>
    <col min="2" max="7" width="28.83203125" style="56" customWidth="1"/>
    <col min="8" max="8" width="0" style="57" hidden="1" customWidth="1"/>
    <col min="9" max="9" width="0" style="58" hidden="1" customWidth="1"/>
    <col min="10" max="12" width="13" style="59" customWidth="1"/>
    <col min="13" max="16384" width="0" style="59" hidden="1" customWidth="1"/>
  </cols>
  <sheetData>
    <row r="1" spans="1:8" ht="45" customHeight="1">
      <c r="A1" s="60"/>
      <c r="B1" s="61"/>
      <c r="C1" s="61"/>
      <c r="D1" s="62" t="s">
        <v>131</v>
      </c>
      <c r="E1" s="61"/>
      <c r="F1" s="61"/>
      <c r="G1" s="63"/>
      <c r="H1" s="64" t="s">
        <v>0</v>
      </c>
    </row>
    <row r="2" spans="1:8" ht="22.5">
      <c r="A2" s="65"/>
      <c r="B2" s="66"/>
      <c r="C2" s="67" t="s">
        <v>132</v>
      </c>
      <c r="D2" s="66"/>
      <c r="E2" s="66"/>
      <c r="F2" s="66"/>
      <c r="G2" s="68"/>
      <c r="H2" s="64"/>
    </row>
    <row r="3" spans="1:8" ht="41.25" customHeight="1">
      <c r="A3" s="65"/>
      <c r="B3" s="69" t="s">
        <v>133</v>
      </c>
      <c r="C3" s="70"/>
      <c r="D3" s="66"/>
      <c r="E3" s="66"/>
      <c r="F3" s="66"/>
      <c r="G3" s="68"/>
      <c r="H3" s="64"/>
    </row>
    <row r="4" spans="1:9" s="78" customFormat="1" ht="45" customHeight="1">
      <c r="A4" s="71"/>
      <c r="B4" s="72" t="s">
        <v>134</v>
      </c>
      <c r="C4" s="73"/>
      <c r="D4" s="74"/>
      <c r="E4" s="74"/>
      <c r="F4" s="74"/>
      <c r="G4" s="75"/>
      <c r="H4" s="76"/>
      <c r="I4" s="77"/>
    </row>
    <row r="5" spans="1:8" ht="16.5" customHeight="1">
      <c r="A5" s="79"/>
      <c r="H5" s="64"/>
    </row>
    <row r="6" spans="2:9" s="59" customFormat="1" ht="19.5">
      <c r="B6" s="80" t="s">
        <v>135</v>
      </c>
      <c r="G6" s="56"/>
      <c r="H6" s="64"/>
      <c r="I6" s="58"/>
    </row>
    <row r="7" spans="1:9" s="84" customFormat="1" ht="19.5">
      <c r="A7" s="81"/>
      <c r="B7" s="82"/>
      <c r="C7" s="83" t="str">
        <f>'[1]t1'!A1</f>
        <v>COMPARTO REGIONI ED AUTONOMIE LOCALI</v>
      </c>
      <c r="E7" s="85"/>
      <c r="F7" s="86"/>
      <c r="G7" s="82"/>
      <c r="H7" s="87"/>
      <c r="I7" s="58"/>
    </row>
    <row r="8" spans="1:9" s="84" customFormat="1" ht="11.25" customHeight="1">
      <c r="A8" s="81"/>
      <c r="B8" s="82"/>
      <c r="C8" s="82"/>
      <c r="D8" s="88"/>
      <c r="F8" s="82"/>
      <c r="G8" s="82"/>
      <c r="H8" s="87"/>
      <c r="I8" s="58"/>
    </row>
    <row r="9" spans="1:9" s="84" customFormat="1" ht="36.75">
      <c r="A9" s="89"/>
      <c r="B9" s="82"/>
      <c r="C9" s="90" t="s">
        <v>136</v>
      </c>
      <c r="D9" s="90"/>
      <c r="E9" s="91" t="s">
        <v>137</v>
      </c>
      <c r="F9" s="92" t="s">
        <v>138</v>
      </c>
      <c r="G9" s="82"/>
      <c r="H9" s="87"/>
      <c r="I9" s="58"/>
    </row>
    <row r="10" spans="1:9" s="84" customFormat="1" ht="30.75" customHeight="1">
      <c r="A10" s="89"/>
      <c r="B10" s="82"/>
      <c r="C10" s="82"/>
      <c r="D10" s="93"/>
      <c r="E10" s="85"/>
      <c r="F10" s="85"/>
      <c r="G10" s="82"/>
      <c r="H10" s="87"/>
      <c r="I10" s="58"/>
    </row>
    <row r="11" spans="1:7" ht="15">
      <c r="A11" s="89"/>
      <c r="B11" s="94" t="s">
        <v>139</v>
      </c>
      <c r="C11" s="95"/>
      <c r="D11" s="95"/>
      <c r="E11" s="95"/>
      <c r="F11" s="95"/>
      <c r="G11" s="95"/>
    </row>
    <row r="12" spans="1:7" ht="18" customHeight="1">
      <c r="A12" s="96"/>
      <c r="B12" s="97"/>
      <c r="C12" s="98"/>
      <c r="D12" s="98"/>
      <c r="E12" s="99" t="s">
        <v>140</v>
      </c>
      <c r="F12" s="100" t="s">
        <v>141</v>
      </c>
      <c r="G12" s="101" t="s">
        <v>142</v>
      </c>
    </row>
    <row r="13" spans="1:9" s="107" customFormat="1" ht="30" customHeight="1">
      <c r="A13" s="102"/>
      <c r="B13" s="103" t="s">
        <v>143</v>
      </c>
      <c r="C13" s="103"/>
      <c r="D13" s="103"/>
      <c r="E13" s="104">
        <v>9</v>
      </c>
      <c r="F13" s="104">
        <v>3</v>
      </c>
      <c r="G13" s="104">
        <v>2010</v>
      </c>
      <c r="H13" s="105"/>
      <c r="I13" s="106"/>
    </row>
    <row r="14" spans="1:9" s="107" customFormat="1" ht="9" customHeight="1">
      <c r="A14" s="102"/>
      <c r="B14" s="108"/>
      <c r="C14" s="108"/>
      <c r="D14" s="108"/>
      <c r="E14" s="108"/>
      <c r="F14" s="108"/>
      <c r="G14" s="109"/>
      <c r="H14" s="105"/>
      <c r="I14" s="106"/>
    </row>
    <row r="15" spans="1:9" s="107" customFormat="1" ht="30" customHeight="1">
      <c r="A15" s="102"/>
      <c r="B15" s="110" t="s">
        <v>144</v>
      </c>
      <c r="C15" s="110"/>
      <c r="D15" s="110"/>
      <c r="E15" s="111">
        <v>8</v>
      </c>
      <c r="F15" s="111">
        <v>4</v>
      </c>
      <c r="G15" s="111">
        <v>2010</v>
      </c>
      <c r="H15" s="105"/>
      <c r="I15" s="106"/>
    </row>
    <row r="16" spans="1:9" s="107" customFormat="1" ht="9" customHeight="1">
      <c r="A16" s="102"/>
      <c r="B16" s="112"/>
      <c r="C16" s="113"/>
      <c r="D16" s="113"/>
      <c r="E16" s="108"/>
      <c r="F16" s="108"/>
      <c r="G16" s="109"/>
      <c r="H16" s="105"/>
      <c r="I16" s="106"/>
    </row>
    <row r="17" spans="1:9" s="107" customFormat="1" ht="30" customHeight="1">
      <c r="A17" s="102"/>
      <c r="B17" s="110" t="s">
        <v>145</v>
      </c>
      <c r="C17" s="110"/>
      <c r="D17" s="110"/>
      <c r="E17" s="111">
        <v>4</v>
      </c>
      <c r="F17" s="111">
        <v>5</v>
      </c>
      <c r="G17" s="111">
        <v>2010</v>
      </c>
      <c r="H17" s="105"/>
      <c r="I17" s="106"/>
    </row>
    <row r="18" spans="1:9" s="107" customFormat="1" ht="9" customHeight="1">
      <c r="A18" s="102"/>
      <c r="B18" s="112"/>
      <c r="C18" s="113"/>
      <c r="D18" s="113"/>
      <c r="E18" s="114"/>
      <c r="F18" s="108"/>
      <c r="G18" s="109"/>
      <c r="H18" s="105"/>
      <c r="I18" s="106"/>
    </row>
    <row r="19" spans="1:7" ht="18" customHeight="1">
      <c r="A19" s="102"/>
      <c r="B19" s="115"/>
      <c r="C19" s="115"/>
      <c r="D19" s="112"/>
      <c r="E19" s="116"/>
      <c r="F19" s="117"/>
      <c r="G19" s="118" t="s">
        <v>146</v>
      </c>
    </row>
    <row r="20" spans="1:9" s="107" customFormat="1" ht="30" customHeight="1">
      <c r="A20" s="119">
        <v>1</v>
      </c>
      <c r="B20" s="110" t="s">
        <v>147</v>
      </c>
      <c r="C20" s="110"/>
      <c r="D20" s="110"/>
      <c r="E20" s="110"/>
      <c r="F20" s="110"/>
      <c r="G20" s="120">
        <v>2009</v>
      </c>
      <c r="H20" s="105"/>
      <c r="I20" s="106"/>
    </row>
    <row r="21" spans="1:9" s="107" customFormat="1" ht="9" customHeight="1">
      <c r="A21" s="119"/>
      <c r="B21" s="113"/>
      <c r="C21" s="113"/>
      <c r="D21" s="113"/>
      <c r="E21" s="113"/>
      <c r="F21" s="121"/>
      <c r="G21" s="122"/>
      <c r="H21" s="105"/>
      <c r="I21" s="106"/>
    </row>
    <row r="22" spans="1:9" s="107" customFormat="1" ht="30" customHeight="1">
      <c r="A22" s="119">
        <v>2</v>
      </c>
      <c r="B22" s="110" t="s">
        <v>148</v>
      </c>
      <c r="C22" s="110"/>
      <c r="D22" s="110"/>
      <c r="E22" s="110"/>
      <c r="F22" s="110"/>
      <c r="G22" s="120">
        <v>225264</v>
      </c>
      <c r="H22" s="105"/>
      <c r="I22" s="106"/>
    </row>
    <row r="23" spans="1:9" s="107" customFormat="1" ht="9" customHeight="1">
      <c r="A23" s="102"/>
      <c r="B23" s="113"/>
      <c r="C23" s="113"/>
      <c r="D23" s="113"/>
      <c r="E23" s="113"/>
      <c r="F23" s="121"/>
      <c r="G23" s="122"/>
      <c r="H23" s="105"/>
      <c r="I23" s="106"/>
    </row>
    <row r="24" spans="1:9" s="107" customFormat="1" ht="30" customHeight="1">
      <c r="A24" s="119">
        <v>3</v>
      </c>
      <c r="B24" s="110" t="s">
        <v>149</v>
      </c>
      <c r="C24" s="110"/>
      <c r="D24" s="110"/>
      <c r="E24" s="110"/>
      <c r="F24" s="110"/>
      <c r="G24" s="123">
        <v>109884</v>
      </c>
      <c r="H24" s="105"/>
      <c r="I24" s="106"/>
    </row>
    <row r="25" spans="1:9" s="107" customFormat="1" ht="9" customHeight="1">
      <c r="A25" s="102"/>
      <c r="B25" s="112"/>
      <c r="C25" s="113"/>
      <c r="D25" s="113"/>
      <c r="E25" s="113"/>
      <c r="F25" s="124"/>
      <c r="G25" s="109"/>
      <c r="H25" s="105"/>
      <c r="I25" s="106"/>
    </row>
    <row r="26" spans="1:9" s="107" customFormat="1" ht="30" customHeight="1">
      <c r="A26" s="119">
        <v>4</v>
      </c>
      <c r="B26" s="125" t="s">
        <v>150</v>
      </c>
      <c r="C26" s="125"/>
      <c r="D26" s="125"/>
      <c r="E26" s="125"/>
      <c r="F26" s="125"/>
      <c r="G26" s="123">
        <v>42</v>
      </c>
      <c r="H26" s="105"/>
      <c r="I26" s="106"/>
    </row>
    <row r="27" spans="1:9" s="107" customFormat="1" ht="9" customHeight="1">
      <c r="A27" s="102"/>
      <c r="B27" s="112"/>
      <c r="C27" s="113"/>
      <c r="D27" s="113"/>
      <c r="E27" s="113"/>
      <c r="F27" s="124"/>
      <c r="G27" s="109"/>
      <c r="H27" s="105"/>
      <c r="I27" s="106"/>
    </row>
    <row r="28" spans="1:9" s="107" customFormat="1" ht="20.25" customHeight="1">
      <c r="A28" s="119">
        <v>5</v>
      </c>
      <c r="B28" s="126" t="s">
        <v>151</v>
      </c>
      <c r="C28" s="127"/>
      <c r="D28" s="127"/>
      <c r="E28" s="127"/>
      <c r="F28" s="128"/>
      <c r="G28" s="129"/>
      <c r="H28" s="105"/>
      <c r="I28" s="106"/>
    </row>
    <row r="29" spans="1:9" s="107" customFormat="1" ht="9" customHeight="1">
      <c r="A29" s="102"/>
      <c r="B29" s="112"/>
      <c r="C29" s="113"/>
      <c r="D29" s="113"/>
      <c r="E29" s="113"/>
      <c r="F29" s="124"/>
      <c r="G29" s="109"/>
      <c r="H29" s="105"/>
      <c r="I29" s="106"/>
    </row>
    <row r="30" spans="1:9" s="107" customFormat="1" ht="20.25" customHeight="1">
      <c r="A30" s="119">
        <v>6</v>
      </c>
      <c r="B30" s="126" t="s">
        <v>151</v>
      </c>
      <c r="C30" s="127"/>
      <c r="D30" s="127"/>
      <c r="E30" s="127"/>
      <c r="F30" s="128"/>
      <c r="G30" s="129"/>
      <c r="H30" s="105"/>
      <c r="I30" s="106"/>
    </row>
    <row r="31" spans="1:9" s="107" customFormat="1" ht="9" customHeight="1">
      <c r="A31" s="102"/>
      <c r="B31" s="130"/>
      <c r="C31" s="113"/>
      <c r="D31" s="113"/>
      <c r="E31" s="113"/>
      <c r="F31" s="124"/>
      <c r="G31" s="131"/>
      <c r="H31" s="105"/>
      <c r="I31" s="106"/>
    </row>
    <row r="32" spans="1:9" s="107" customFormat="1" ht="20.25" customHeight="1">
      <c r="A32" s="119">
        <v>7</v>
      </c>
      <c r="B32" s="115" t="s">
        <v>151</v>
      </c>
      <c r="C32" s="127"/>
      <c r="D32" s="127"/>
      <c r="E32" s="127"/>
      <c r="F32" s="124"/>
      <c r="G32" s="129"/>
      <c r="H32" s="105"/>
      <c r="I32" s="106"/>
    </row>
    <row r="33" spans="1:9" s="107" customFormat="1" ht="9" customHeight="1">
      <c r="A33" s="102"/>
      <c r="B33" s="130"/>
      <c r="C33" s="113"/>
      <c r="D33" s="113"/>
      <c r="E33" s="113"/>
      <c r="F33" s="124"/>
      <c r="G33" s="132"/>
      <c r="H33" s="105"/>
      <c r="I33" s="106"/>
    </row>
    <row r="34" spans="1:9" s="107" customFormat="1" ht="20.25" customHeight="1">
      <c r="A34" s="119">
        <v>8</v>
      </c>
      <c r="B34" s="115" t="s">
        <v>151</v>
      </c>
      <c r="C34" s="113"/>
      <c r="D34" s="113"/>
      <c r="E34" s="113"/>
      <c r="F34" s="124"/>
      <c r="G34" s="129"/>
      <c r="H34" s="105"/>
      <c r="I34" s="106"/>
    </row>
    <row r="35" spans="1:9" s="107" customFormat="1" ht="9" customHeight="1">
      <c r="A35" s="133"/>
      <c r="B35" s="134"/>
      <c r="C35" s="134"/>
      <c r="D35" s="134"/>
      <c r="E35" s="134"/>
      <c r="F35" s="135"/>
      <c r="G35" s="136"/>
      <c r="H35" s="105"/>
      <c r="I35" s="106"/>
    </row>
    <row r="36" spans="1:9" s="107" customFormat="1" ht="18" customHeight="1">
      <c r="A36" s="137"/>
      <c r="B36" s="138"/>
      <c r="C36" s="138"/>
      <c r="D36" s="138"/>
      <c r="E36" s="138"/>
      <c r="F36" s="121"/>
      <c r="G36" s="121"/>
      <c r="H36" s="105"/>
      <c r="I36" s="106"/>
    </row>
    <row r="37" spans="1:7" ht="18" customHeight="1">
      <c r="A37" s="139"/>
      <c r="B37" s="94" t="s">
        <v>152</v>
      </c>
      <c r="C37" s="95"/>
      <c r="D37" s="95"/>
      <c r="E37" s="95"/>
      <c r="F37" s="95"/>
      <c r="G37" s="95"/>
    </row>
    <row r="38" spans="1:7" ht="18" customHeight="1">
      <c r="A38" s="96"/>
      <c r="B38" s="140"/>
      <c r="C38" s="141"/>
      <c r="D38" s="141"/>
      <c r="E38" s="141"/>
      <c r="F38" s="141"/>
      <c r="G38" s="118" t="s">
        <v>146</v>
      </c>
    </row>
    <row r="39" spans="1:7" ht="30" customHeight="1">
      <c r="A39" s="119">
        <v>9</v>
      </c>
      <c r="B39" s="110" t="s">
        <v>153</v>
      </c>
      <c r="C39" s="110"/>
      <c r="D39" s="110"/>
      <c r="E39" s="110"/>
      <c r="F39" s="110"/>
      <c r="G39" s="120">
        <v>342574</v>
      </c>
    </row>
    <row r="40" spans="1:7" ht="9" customHeight="1">
      <c r="A40" s="119"/>
      <c r="B40" s="142"/>
      <c r="C40" s="143"/>
      <c r="D40" s="143"/>
      <c r="E40" s="143"/>
      <c r="F40" s="143"/>
      <c r="G40" s="122"/>
    </row>
    <row r="41" spans="1:7" ht="30" customHeight="1">
      <c r="A41" s="119">
        <v>10</v>
      </c>
      <c r="B41" s="110" t="s">
        <v>154</v>
      </c>
      <c r="C41" s="110"/>
      <c r="D41" s="110"/>
      <c r="E41" s="110"/>
      <c r="F41" s="110"/>
      <c r="G41" s="120"/>
    </row>
    <row r="42" spans="1:7" ht="9" customHeight="1">
      <c r="A42" s="119"/>
      <c r="B42" s="142"/>
      <c r="C42" s="143"/>
      <c r="D42" s="143"/>
      <c r="E42" s="143"/>
      <c r="F42" s="143"/>
      <c r="G42" s="144"/>
    </row>
    <row r="43" spans="1:7" ht="20.25" customHeight="1">
      <c r="A43" s="119">
        <v>11</v>
      </c>
      <c r="B43" s="115" t="s">
        <v>151</v>
      </c>
      <c r="C43" s="143"/>
      <c r="D43" s="143"/>
      <c r="E43" s="143"/>
      <c r="F43" s="143"/>
      <c r="G43" s="129"/>
    </row>
    <row r="44" spans="1:7" ht="9" customHeight="1">
      <c r="A44" s="119"/>
      <c r="B44" s="142"/>
      <c r="C44" s="143"/>
      <c r="D44" s="143"/>
      <c r="E44" s="143"/>
      <c r="F44" s="143"/>
      <c r="G44" s="144"/>
    </row>
    <row r="45" spans="1:7" ht="20.25" customHeight="1">
      <c r="A45" s="119">
        <v>12</v>
      </c>
      <c r="B45" s="115" t="s">
        <v>151</v>
      </c>
      <c r="C45" s="143"/>
      <c r="D45" s="143"/>
      <c r="E45" s="143"/>
      <c r="F45" s="143"/>
      <c r="G45" s="129"/>
    </row>
    <row r="46" spans="1:7" ht="9" customHeight="1">
      <c r="A46" s="119"/>
      <c r="B46" s="142"/>
      <c r="C46" s="143"/>
      <c r="D46" s="143"/>
      <c r="E46" s="143"/>
      <c r="F46" s="143"/>
      <c r="G46" s="145"/>
    </row>
    <row r="47" spans="1:7" ht="18" customHeight="1">
      <c r="A47" s="119"/>
      <c r="B47" s="146"/>
      <c r="C47" s="146"/>
      <c r="D47" s="147"/>
      <c r="E47" s="147"/>
      <c r="F47" s="148" t="s">
        <v>155</v>
      </c>
      <c r="G47" s="149" t="s">
        <v>156</v>
      </c>
    </row>
    <row r="48" spans="1:9" s="107" customFormat="1" ht="30" customHeight="1">
      <c r="A48" s="119">
        <v>13</v>
      </c>
      <c r="B48" s="110" t="s">
        <v>157</v>
      </c>
      <c r="C48" s="110"/>
      <c r="D48" s="110"/>
      <c r="E48" s="110"/>
      <c r="F48" s="150"/>
      <c r="G48" s="150"/>
      <c r="H48" s="151" t="b">
        <f>FALSE</f>
        <v>0</v>
      </c>
      <c r="I48" s="58">
        <f>IF(H48=1,"VERO",IF(H48=2,"FALSO",""))</f>
      </c>
    </row>
    <row r="49" spans="1:9" s="107" customFormat="1" ht="9" customHeight="1">
      <c r="A49" s="102"/>
      <c r="B49" s="113"/>
      <c r="C49" s="113"/>
      <c r="D49" s="113"/>
      <c r="E49" s="152"/>
      <c r="F49" s="152"/>
      <c r="G49" s="153"/>
      <c r="H49" s="57"/>
      <c r="I49" s="58"/>
    </row>
    <row r="50" spans="1:9" s="107" customFormat="1" ht="20.25" customHeight="1">
      <c r="A50" s="119">
        <v>14</v>
      </c>
      <c r="B50" s="154" t="s">
        <v>158</v>
      </c>
      <c r="C50" s="154"/>
      <c r="D50" s="154"/>
      <c r="E50" s="154"/>
      <c r="F50" s="150"/>
      <c r="G50" s="150"/>
      <c r="H50" s="151" t="b">
        <f>FALSE</f>
        <v>0</v>
      </c>
      <c r="I50" s="58">
        <f>IF(H50=1,"VERO",IF(H50=2,"FALSO",""))</f>
      </c>
    </row>
    <row r="51" spans="1:9" s="107" customFormat="1" ht="9" customHeight="1">
      <c r="A51" s="102"/>
      <c r="B51" s="113"/>
      <c r="C51" s="113"/>
      <c r="D51" s="113"/>
      <c r="E51" s="124"/>
      <c r="F51" s="155"/>
      <c r="G51" s="156"/>
      <c r="H51" s="57"/>
      <c r="I51" s="58"/>
    </row>
    <row r="52" spans="1:9" s="107" customFormat="1" ht="20.25" customHeight="1">
      <c r="A52" s="119">
        <v>15</v>
      </c>
      <c r="B52" s="154" t="s">
        <v>159</v>
      </c>
      <c r="C52" s="154"/>
      <c r="D52" s="154"/>
      <c r="E52" s="154"/>
      <c r="F52" s="150"/>
      <c r="G52" s="150"/>
      <c r="H52" s="151" t="b">
        <f>FALSE</f>
        <v>0</v>
      </c>
      <c r="I52" s="58">
        <f>IF(H52=1,"VERO",IF(H52=2,"FALSO",""))</f>
      </c>
    </row>
    <row r="53" spans="1:9" s="107" customFormat="1" ht="9" customHeight="1">
      <c r="A53" s="102"/>
      <c r="B53" s="113"/>
      <c r="C53" s="113"/>
      <c r="D53" s="113"/>
      <c r="E53" s="124"/>
      <c r="F53" s="155"/>
      <c r="G53" s="156"/>
      <c r="H53" s="57"/>
      <c r="I53" s="58"/>
    </row>
    <row r="54" spans="1:9" s="107" customFormat="1" ht="20.25" customHeight="1">
      <c r="A54" s="119">
        <v>16</v>
      </c>
      <c r="B54" s="154" t="s">
        <v>160</v>
      </c>
      <c r="C54" s="154"/>
      <c r="D54" s="154"/>
      <c r="E54" s="154"/>
      <c r="F54" s="150"/>
      <c r="G54" s="150"/>
      <c r="H54" s="151" t="b">
        <f>FALSE</f>
        <v>0</v>
      </c>
      <c r="I54" s="58">
        <f>IF(H54=1,"VERO",IF(H54=2,"FALSO",""))</f>
      </c>
    </row>
    <row r="55" spans="1:9" s="107" customFormat="1" ht="9" customHeight="1">
      <c r="A55" s="102"/>
      <c r="B55" s="112"/>
      <c r="C55" s="124"/>
      <c r="D55" s="124"/>
      <c r="E55" s="124"/>
      <c r="F55" s="121"/>
      <c r="G55" s="122"/>
      <c r="H55" s="105"/>
      <c r="I55" s="106"/>
    </row>
    <row r="56" spans="1:7" ht="20.25" customHeight="1">
      <c r="A56" s="119">
        <v>17</v>
      </c>
      <c r="B56" s="157" t="s">
        <v>161</v>
      </c>
      <c r="C56" s="157"/>
      <c r="D56" s="157"/>
      <c r="E56" s="157"/>
      <c r="F56" s="148" t="s">
        <v>162</v>
      </c>
      <c r="G56" s="149" t="s">
        <v>163</v>
      </c>
    </row>
    <row r="57" spans="1:7" ht="30" customHeight="1">
      <c r="A57" s="119"/>
      <c r="B57" s="147"/>
      <c r="C57" s="147"/>
      <c r="D57" s="147"/>
      <c r="E57" s="158"/>
      <c r="F57" s="111">
        <v>4</v>
      </c>
      <c r="G57" s="111">
        <v>12498</v>
      </c>
    </row>
    <row r="58" spans="1:7" ht="9" customHeight="1">
      <c r="A58" s="119"/>
      <c r="B58" s="159"/>
      <c r="C58" s="146"/>
      <c r="D58" s="147"/>
      <c r="E58" s="147"/>
      <c r="F58" s="143"/>
      <c r="G58" s="144"/>
    </row>
    <row r="59" spans="1:7" ht="30" customHeight="1">
      <c r="A59" s="119"/>
      <c r="B59" s="160"/>
      <c r="C59" s="160"/>
      <c r="D59" s="160"/>
      <c r="E59" s="147"/>
      <c r="F59" s="111">
        <v>11</v>
      </c>
      <c r="G59" s="111">
        <v>10794</v>
      </c>
    </row>
    <row r="60" spans="1:7" ht="9" customHeight="1">
      <c r="A60" s="119"/>
      <c r="B60" s="159"/>
      <c r="C60" s="146"/>
      <c r="D60" s="147"/>
      <c r="E60" s="161"/>
      <c r="F60" s="143"/>
      <c r="G60" s="162"/>
    </row>
    <row r="61" spans="1:7" ht="30" customHeight="1">
      <c r="A61" s="119"/>
      <c r="B61" s="159"/>
      <c r="C61" s="146"/>
      <c r="D61" s="147"/>
      <c r="E61" s="161"/>
      <c r="F61" s="111">
        <v>12</v>
      </c>
      <c r="G61" s="111">
        <v>9090</v>
      </c>
    </row>
    <row r="62" spans="1:7" ht="9" customHeight="1">
      <c r="A62" s="119"/>
      <c r="B62" s="159"/>
      <c r="C62" s="146"/>
      <c r="D62" s="147"/>
      <c r="E62" s="147"/>
      <c r="F62" s="143"/>
      <c r="G62" s="144"/>
    </row>
    <row r="63" spans="1:7" ht="30" customHeight="1">
      <c r="A63" s="163"/>
      <c r="B63" s="164"/>
      <c r="C63" s="165"/>
      <c r="D63" s="166"/>
      <c r="E63" s="166"/>
      <c r="F63" s="111">
        <v>2</v>
      </c>
      <c r="G63" s="111">
        <v>6817</v>
      </c>
    </row>
    <row r="64" spans="1:7" ht="12.75" customHeight="1" hidden="1">
      <c r="A64" s="89"/>
      <c r="B64" s="161"/>
      <c r="C64" s="146"/>
      <c r="D64" s="147"/>
      <c r="E64" s="147"/>
      <c r="F64" s="117"/>
      <c r="G64" s="117"/>
    </row>
    <row r="65" spans="1:9" s="107" customFormat="1" ht="12.75" customHeight="1" hidden="1">
      <c r="A65" s="139"/>
      <c r="B65" s="167" t="s">
        <v>164</v>
      </c>
      <c r="C65" s="168"/>
      <c r="D65" s="56"/>
      <c r="E65" s="56"/>
      <c r="F65" s="95"/>
      <c r="G65" s="95"/>
      <c r="H65" s="105"/>
      <c r="I65" s="106"/>
    </row>
    <row r="66" spans="1:9" s="107" customFormat="1" ht="12.75" customHeight="1" hidden="1">
      <c r="A66" s="96"/>
      <c r="B66" s="169"/>
      <c r="C66" s="169"/>
      <c r="D66" s="98"/>
      <c r="E66" s="98"/>
      <c r="F66" s="148" t="s">
        <v>155</v>
      </c>
      <c r="G66" s="149" t="s">
        <v>156</v>
      </c>
      <c r="H66" s="105"/>
      <c r="I66" s="106"/>
    </row>
    <row r="67" spans="1:9" s="173" customFormat="1" ht="12.75" customHeight="1" hidden="1">
      <c r="A67" s="102">
        <v>18</v>
      </c>
      <c r="B67" s="113" t="s">
        <v>165</v>
      </c>
      <c r="C67" s="113"/>
      <c r="D67" s="113"/>
      <c r="E67" s="170"/>
      <c r="F67" s="171"/>
      <c r="G67" s="171"/>
      <c r="H67" s="172">
        <v>0</v>
      </c>
      <c r="I67" s="58">
        <f>IF(H67=1,"VERO",IF(H67=2,"FALSO",""))</f>
      </c>
    </row>
    <row r="68" spans="1:9" s="173" customFormat="1" ht="12.75" customHeight="1" hidden="1">
      <c r="A68" s="102"/>
      <c r="B68" s="112" t="s">
        <v>166</v>
      </c>
      <c r="C68" s="115"/>
      <c r="D68" s="115"/>
      <c r="E68" s="124"/>
      <c r="F68" s="121"/>
      <c r="G68" s="122"/>
      <c r="H68" s="172"/>
      <c r="I68" s="174"/>
    </row>
    <row r="69" spans="1:9" s="173" customFormat="1" ht="12.75" customHeight="1" hidden="1">
      <c r="A69" s="102">
        <v>19</v>
      </c>
      <c r="B69" s="112" t="s">
        <v>151</v>
      </c>
      <c r="C69" s="175"/>
      <c r="D69" s="175"/>
      <c r="E69" s="115"/>
      <c r="F69" s="176"/>
      <c r="G69" s="176"/>
      <c r="H69" s="172"/>
      <c r="I69" s="58">
        <f>IF(H69=1,"VERO",IF(H69=2,"FALSO",""))</f>
      </c>
    </row>
    <row r="70" spans="1:9" s="177" customFormat="1" ht="12.75" customHeight="1" hidden="1">
      <c r="A70" s="119"/>
      <c r="E70" s="115"/>
      <c r="F70" s="117"/>
      <c r="G70" s="178"/>
      <c r="H70" s="179"/>
      <c r="I70" s="180"/>
    </row>
    <row r="71" spans="1:9" s="177" customFormat="1" ht="12.75" customHeight="1" hidden="1">
      <c r="A71" s="119">
        <v>20</v>
      </c>
      <c r="B71" s="112" t="s">
        <v>151</v>
      </c>
      <c r="C71" s="115"/>
      <c r="D71" s="115"/>
      <c r="E71" s="115"/>
      <c r="F71" s="176"/>
      <c r="G71" s="176"/>
      <c r="H71" s="179"/>
      <c r="I71" s="58">
        <f>IF(H71=1,"VERO",IF(H71=2,"FALSO",""))</f>
      </c>
    </row>
    <row r="72" spans="1:9" s="177" customFormat="1" ht="12.75" customHeight="1" hidden="1">
      <c r="A72" s="119"/>
      <c r="B72" s="112"/>
      <c r="C72" s="115"/>
      <c r="D72" s="115"/>
      <c r="E72" s="115"/>
      <c r="F72" s="117"/>
      <c r="G72" s="178"/>
      <c r="H72" s="179"/>
      <c r="I72" s="180"/>
    </row>
    <row r="73" spans="1:9" s="177" customFormat="1" ht="12.75" customHeight="1" hidden="1">
      <c r="A73" s="119">
        <v>21</v>
      </c>
      <c r="B73" s="112" t="s">
        <v>151</v>
      </c>
      <c r="C73" s="115"/>
      <c r="D73" s="115"/>
      <c r="E73" s="115"/>
      <c r="F73" s="176"/>
      <c r="G73" s="176"/>
      <c r="H73" s="179"/>
      <c r="I73" s="58">
        <f>IF(H73=1,"VERO",IF(H73=2,"FALSO",""))</f>
      </c>
    </row>
    <row r="74" spans="1:9" s="177" customFormat="1" ht="12.75" customHeight="1" hidden="1">
      <c r="A74" s="119"/>
      <c r="B74" s="112"/>
      <c r="C74" s="115"/>
      <c r="D74" s="115"/>
      <c r="E74" s="115"/>
      <c r="F74" s="117"/>
      <c r="G74" s="178"/>
      <c r="H74" s="179"/>
      <c r="I74" s="180"/>
    </row>
    <row r="75" spans="1:9" s="177" customFormat="1" ht="12.75" customHeight="1" hidden="1">
      <c r="A75" s="102"/>
      <c r="B75" s="115"/>
      <c r="C75" s="115"/>
      <c r="D75" s="112"/>
      <c r="E75" s="113"/>
      <c r="F75" s="117"/>
      <c r="G75" s="118" t="s">
        <v>146</v>
      </c>
      <c r="H75" s="179"/>
      <c r="I75" s="180"/>
    </row>
    <row r="76" spans="1:9" s="177" customFormat="1" ht="12.75" customHeight="1" hidden="1">
      <c r="A76" s="102">
        <v>22</v>
      </c>
      <c r="B76" s="113" t="s">
        <v>167</v>
      </c>
      <c r="C76" s="113"/>
      <c r="D76" s="113"/>
      <c r="E76" s="113"/>
      <c r="F76" s="181"/>
      <c r="G76" s="182"/>
      <c r="H76" s="179"/>
      <c r="I76" s="180"/>
    </row>
    <row r="77" spans="1:9" s="177" customFormat="1" ht="12.75" customHeight="1" hidden="1">
      <c r="A77" s="102"/>
      <c r="B77" s="113"/>
      <c r="C77" s="113"/>
      <c r="D77" s="113"/>
      <c r="E77" s="113"/>
      <c r="F77" s="183"/>
      <c r="G77" s="122"/>
      <c r="H77" s="179"/>
      <c r="I77" s="180"/>
    </row>
    <row r="78" spans="1:9" s="177" customFormat="1" ht="12.75" customHeight="1" hidden="1">
      <c r="A78" s="102">
        <v>23</v>
      </c>
      <c r="B78" s="113" t="s">
        <v>168</v>
      </c>
      <c r="C78" s="113"/>
      <c r="D78" s="113"/>
      <c r="E78" s="113"/>
      <c r="F78" s="181"/>
      <c r="G78" s="182"/>
      <c r="H78" s="179"/>
      <c r="I78" s="58"/>
    </row>
    <row r="79" spans="1:9" s="161" customFormat="1" ht="12.75" customHeight="1" hidden="1">
      <c r="A79" s="102"/>
      <c r="B79" s="113"/>
      <c r="C79" s="113"/>
      <c r="D79" s="113"/>
      <c r="E79" s="113"/>
      <c r="F79" s="183"/>
      <c r="G79" s="109"/>
      <c r="H79" s="184"/>
      <c r="I79" s="185"/>
    </row>
    <row r="80" spans="1:9" s="161" customFormat="1" ht="12.75" customHeight="1" hidden="1">
      <c r="A80" s="102">
        <v>24</v>
      </c>
      <c r="B80" s="113" t="s">
        <v>169</v>
      </c>
      <c r="C80" s="113"/>
      <c r="D80" s="113"/>
      <c r="E80" s="113"/>
      <c r="F80" s="181"/>
      <c r="G80" s="182"/>
      <c r="H80" s="184"/>
      <c r="I80" s="58"/>
    </row>
    <row r="81" spans="1:9" s="161" customFormat="1" ht="12.75" customHeight="1" hidden="1">
      <c r="A81" s="102"/>
      <c r="B81" s="113"/>
      <c r="C81" s="113"/>
      <c r="D81" s="113"/>
      <c r="E81" s="113"/>
      <c r="F81" s="121"/>
      <c r="G81" s="122"/>
      <c r="H81" s="184"/>
      <c r="I81" s="185"/>
    </row>
    <row r="82" spans="1:9" s="161" customFormat="1" ht="12.75" customHeight="1" hidden="1">
      <c r="A82" s="102">
        <v>25</v>
      </c>
      <c r="B82" s="113" t="s">
        <v>170</v>
      </c>
      <c r="C82" s="113"/>
      <c r="D82" s="113"/>
      <c r="E82" s="113"/>
      <c r="F82" s="181"/>
      <c r="G82" s="182"/>
      <c r="H82" s="184"/>
      <c r="I82" s="186"/>
    </row>
    <row r="83" spans="1:9" s="161" customFormat="1" ht="12.75" customHeight="1" hidden="1">
      <c r="A83" s="102"/>
      <c r="B83" s="113"/>
      <c r="C83" s="113"/>
      <c r="D83" s="113"/>
      <c r="E83" s="113"/>
      <c r="F83" s="124"/>
      <c r="G83" s="131"/>
      <c r="H83" s="184"/>
      <c r="I83" s="186"/>
    </row>
    <row r="84" spans="1:9" s="161" customFormat="1" ht="12.75" customHeight="1" hidden="1">
      <c r="A84" s="102">
        <v>26</v>
      </c>
      <c r="B84" s="113" t="s">
        <v>151</v>
      </c>
      <c r="C84" s="113"/>
      <c r="D84" s="113"/>
      <c r="E84" s="113"/>
      <c r="F84" s="124"/>
      <c r="G84" s="187"/>
      <c r="H84" s="184"/>
      <c r="I84" s="186"/>
    </row>
    <row r="85" spans="1:9" s="161" customFormat="1" ht="12.75" customHeight="1" hidden="1">
      <c r="A85" s="102"/>
      <c r="B85" s="113"/>
      <c r="C85" s="113"/>
      <c r="D85" s="113"/>
      <c r="E85" s="113"/>
      <c r="F85" s="124"/>
      <c r="G85" s="136"/>
      <c r="H85" s="184"/>
      <c r="I85" s="186"/>
    </row>
    <row r="86" spans="1:9" s="161" customFormat="1" ht="12.75" customHeight="1" hidden="1">
      <c r="A86" s="102">
        <v>27</v>
      </c>
      <c r="B86" s="113" t="s">
        <v>151</v>
      </c>
      <c r="C86" s="113"/>
      <c r="D86" s="113"/>
      <c r="E86" s="113"/>
      <c r="F86" s="124"/>
      <c r="G86" s="187"/>
      <c r="H86" s="184"/>
      <c r="I86" s="186"/>
    </row>
    <row r="87" spans="1:9" s="161" customFormat="1" ht="12.75" customHeight="1" hidden="1">
      <c r="A87" s="188"/>
      <c r="B87" s="189"/>
      <c r="C87" s="189"/>
      <c r="D87" s="189"/>
      <c r="E87" s="189"/>
      <c r="F87" s="190"/>
      <c r="G87" s="191"/>
      <c r="H87" s="192"/>
      <c r="I87" s="185"/>
    </row>
    <row r="88" spans="1:9" s="161" customFormat="1" ht="18" customHeight="1">
      <c r="A88" s="193"/>
      <c r="B88" s="194"/>
      <c r="C88" s="194"/>
      <c r="D88" s="194"/>
      <c r="E88" s="194"/>
      <c r="F88" s="195"/>
      <c r="G88" s="196"/>
      <c r="H88" s="197"/>
      <c r="I88" s="185"/>
    </row>
    <row r="89" spans="1:7" ht="18" customHeight="1">
      <c r="A89" s="198"/>
      <c r="B89" s="199" t="s">
        <v>171</v>
      </c>
      <c r="C89" s="165"/>
      <c r="D89" s="166"/>
      <c r="E89" s="166"/>
      <c r="F89" s="200"/>
      <c r="G89" s="200"/>
    </row>
    <row r="90" spans="1:9" s="203" customFormat="1" ht="18" customHeight="1">
      <c r="A90" s="96"/>
      <c r="B90" s="169"/>
      <c r="C90" s="169"/>
      <c r="D90" s="98"/>
      <c r="E90" s="98"/>
      <c r="F90" s="148" t="s">
        <v>155</v>
      </c>
      <c r="G90" s="149" t="s">
        <v>156</v>
      </c>
      <c r="H90" s="201"/>
      <c r="I90" s="202"/>
    </row>
    <row r="91" spans="1:9" s="203" customFormat="1" ht="30" customHeight="1">
      <c r="A91" s="119">
        <v>51</v>
      </c>
      <c r="B91" s="110" t="s">
        <v>172</v>
      </c>
      <c r="C91" s="110"/>
      <c r="D91" s="110"/>
      <c r="E91" s="110"/>
      <c r="F91" s="171"/>
      <c r="G91" s="171"/>
      <c r="H91" s="201">
        <v>0</v>
      </c>
      <c r="I91" s="58">
        <f>IF(H91=1,"VERO",IF(H91=2,"FALSO",""))</f>
      </c>
    </row>
    <row r="92" spans="1:9" s="203" customFormat="1" ht="9" customHeight="1">
      <c r="A92" s="102"/>
      <c r="B92" s="204"/>
      <c r="C92" s="205"/>
      <c r="D92" s="152"/>
      <c r="E92" s="152"/>
      <c r="F92" s="152"/>
      <c r="G92" s="153"/>
      <c r="H92" s="201"/>
      <c r="I92" s="202"/>
    </row>
    <row r="93" spans="1:9" s="203" customFormat="1" ht="30" customHeight="1">
      <c r="A93" s="119">
        <v>52</v>
      </c>
      <c r="B93" s="206" t="s">
        <v>151</v>
      </c>
      <c r="C93" s="205"/>
      <c r="D93" s="152"/>
      <c r="E93" s="152"/>
      <c r="F93" s="207"/>
      <c r="G93" s="207"/>
      <c r="H93" s="201"/>
      <c r="I93" s="58"/>
    </row>
    <row r="94" spans="1:9" s="203" customFormat="1" ht="9" customHeight="1">
      <c r="A94" s="102"/>
      <c r="B94" s="204"/>
      <c r="C94" s="205"/>
      <c r="D94" s="152"/>
      <c r="E94" s="152"/>
      <c r="F94" s="152"/>
      <c r="G94" s="153"/>
      <c r="H94" s="201"/>
      <c r="I94" s="202"/>
    </row>
    <row r="95" spans="1:9" s="203" customFormat="1" ht="30" customHeight="1">
      <c r="A95" s="119">
        <v>53</v>
      </c>
      <c r="B95" s="206" t="s">
        <v>151</v>
      </c>
      <c r="C95" s="205"/>
      <c r="D95" s="152"/>
      <c r="E95" s="152"/>
      <c r="F95" s="207"/>
      <c r="G95" s="207"/>
      <c r="H95" s="201"/>
      <c r="I95" s="58"/>
    </row>
    <row r="96" spans="1:9" s="203" customFormat="1" ht="9" customHeight="1">
      <c r="A96" s="102"/>
      <c r="B96" s="204"/>
      <c r="C96" s="205"/>
      <c r="D96" s="152"/>
      <c r="E96" s="152"/>
      <c r="F96" s="152"/>
      <c r="G96" s="153"/>
      <c r="H96" s="201"/>
      <c r="I96" s="202"/>
    </row>
    <row r="97" spans="1:9" s="203" customFormat="1" ht="18" customHeight="1">
      <c r="A97" s="119">
        <v>54</v>
      </c>
      <c r="B97" s="206" t="s">
        <v>151</v>
      </c>
      <c r="C97" s="208"/>
      <c r="D97" s="209"/>
      <c r="E97" s="209"/>
      <c r="F97" s="209"/>
      <c r="G97" s="118" t="s">
        <v>146</v>
      </c>
      <c r="H97" s="201"/>
      <c r="I97" s="202"/>
    </row>
    <row r="98" spans="1:9" s="203" customFormat="1" ht="18" customHeight="1">
      <c r="A98" s="210"/>
      <c r="B98" s="209"/>
      <c r="C98" s="211"/>
      <c r="D98" s="209"/>
      <c r="E98" s="209">
        <v>55</v>
      </c>
      <c r="F98" s="206" t="s">
        <v>151</v>
      </c>
      <c r="G98" s="129"/>
      <c r="H98" s="201"/>
      <c r="I98" s="202"/>
    </row>
    <row r="99" spans="1:9" s="203" customFormat="1" ht="18" customHeight="1">
      <c r="A99" s="210"/>
      <c r="B99" s="209"/>
      <c r="C99" s="114"/>
      <c r="D99" s="209"/>
      <c r="E99" s="209">
        <v>56</v>
      </c>
      <c r="F99" s="206" t="s">
        <v>151</v>
      </c>
      <c r="G99" s="129"/>
      <c r="H99" s="201"/>
      <c r="I99" s="202"/>
    </row>
    <row r="100" spans="1:9" s="203" customFormat="1" ht="18" customHeight="1">
      <c r="A100" s="210"/>
      <c r="B100" s="209"/>
      <c r="C100" s="114"/>
      <c r="D100" s="209"/>
      <c r="E100" s="209">
        <v>57</v>
      </c>
      <c r="F100" s="206" t="s">
        <v>151</v>
      </c>
      <c r="G100" s="129"/>
      <c r="H100" s="201"/>
      <c r="I100" s="202"/>
    </row>
    <row r="101" spans="1:9" s="214" customFormat="1" ht="18" customHeight="1">
      <c r="A101" s="210"/>
      <c r="B101" s="209"/>
      <c r="C101" s="114"/>
      <c r="D101" s="209"/>
      <c r="E101" s="209">
        <v>58</v>
      </c>
      <c r="F101" s="206" t="s">
        <v>151</v>
      </c>
      <c r="G101" s="129"/>
      <c r="H101" s="212"/>
      <c r="I101" s="213"/>
    </row>
    <row r="102" spans="1:9" s="203" customFormat="1" ht="18" customHeight="1">
      <c r="A102" s="210"/>
      <c r="B102" s="209"/>
      <c r="C102" s="211"/>
      <c r="D102" s="209"/>
      <c r="E102" s="209">
        <v>59</v>
      </c>
      <c r="F102" s="206" t="s">
        <v>151</v>
      </c>
      <c r="G102" s="129"/>
      <c r="H102" s="215"/>
      <c r="I102" s="202"/>
    </row>
    <row r="103" spans="1:9" s="203" customFormat="1" ht="18" customHeight="1">
      <c r="A103" s="210"/>
      <c r="B103" s="209"/>
      <c r="C103" s="216"/>
      <c r="D103" s="209"/>
      <c r="E103" s="209">
        <v>60</v>
      </c>
      <c r="F103" s="206" t="s">
        <v>151</v>
      </c>
      <c r="G103" s="129"/>
      <c r="H103" s="201"/>
      <c r="I103" s="202"/>
    </row>
    <row r="104" spans="1:12" s="203" customFormat="1" ht="12.75" customHeight="1" hidden="1">
      <c r="A104" s="210"/>
      <c r="B104" s="217"/>
      <c r="C104" s="217"/>
      <c r="D104" s="217"/>
      <c r="E104" s="217"/>
      <c r="F104" s="217"/>
      <c r="G104" s="218"/>
      <c r="H104" s="219"/>
      <c r="I104" s="220"/>
      <c r="J104" s="221"/>
      <c r="K104" s="221"/>
      <c r="L104" s="221"/>
    </row>
    <row r="105" spans="1:12" s="203" customFormat="1" ht="9" customHeight="1">
      <c r="A105" s="222"/>
      <c r="B105" s="209"/>
      <c r="C105" s="209"/>
      <c r="D105" s="209"/>
      <c r="E105" s="209"/>
      <c r="F105" s="209"/>
      <c r="G105" s="223"/>
      <c r="H105" s="224"/>
      <c r="I105" s="220"/>
      <c r="J105" s="221"/>
      <c r="K105" s="221"/>
      <c r="L105" s="221"/>
    </row>
    <row r="106" spans="1:9" s="203" customFormat="1" ht="30" customHeight="1">
      <c r="A106" s="225">
        <v>61</v>
      </c>
      <c r="B106" s="226" t="s">
        <v>173</v>
      </c>
      <c r="C106" s="226"/>
      <c r="D106" s="226"/>
      <c r="E106" s="226"/>
      <c r="F106" s="226"/>
      <c r="G106" s="227"/>
      <c r="H106" s="228"/>
      <c r="I106" s="202"/>
    </row>
    <row r="107" spans="1:9" s="203" customFormat="1" ht="18" customHeight="1">
      <c r="A107" s="225"/>
      <c r="B107" s="229"/>
      <c r="C107" s="229"/>
      <c r="D107" s="229"/>
      <c r="E107" s="229"/>
      <c r="F107" s="229"/>
      <c r="G107" s="230"/>
      <c r="H107" s="228"/>
      <c r="I107" s="202"/>
    </row>
    <row r="108" spans="1:9" s="203" customFormat="1" ht="18" customHeight="1">
      <c r="A108" s="231">
        <v>62</v>
      </c>
      <c r="B108" s="232" t="s">
        <v>174</v>
      </c>
      <c r="C108" s="208"/>
      <c r="D108" s="208"/>
      <c r="E108" s="209">
        <v>63</v>
      </c>
      <c r="F108" s="216" t="s">
        <v>175</v>
      </c>
      <c r="G108" s="230"/>
      <c r="H108" s="233"/>
      <c r="I108" s="202"/>
    </row>
    <row r="109" spans="1:9" s="203" customFormat="1" ht="18" customHeight="1">
      <c r="A109" s="210"/>
      <c r="B109" s="209" t="s">
        <v>176</v>
      </c>
      <c r="C109" s="211"/>
      <c r="D109" s="234"/>
      <c r="E109" s="209">
        <v>64</v>
      </c>
      <c r="F109" s="211" t="s">
        <v>177</v>
      </c>
      <c r="G109" s="227"/>
      <c r="H109" s="233"/>
      <c r="I109" s="202"/>
    </row>
    <row r="110" spans="1:9" s="203" customFormat="1" ht="18" customHeight="1">
      <c r="A110" s="210"/>
      <c r="B110" s="209" t="s">
        <v>178</v>
      </c>
      <c r="C110" s="114"/>
      <c r="D110" s="209"/>
      <c r="E110" s="209">
        <v>65</v>
      </c>
      <c r="F110" s="116" t="s">
        <v>179</v>
      </c>
      <c r="G110" s="123"/>
      <c r="H110" s="233"/>
      <c r="I110" s="202"/>
    </row>
    <row r="111" spans="1:9" s="203" customFormat="1" ht="9" customHeight="1">
      <c r="A111" s="210"/>
      <c r="B111" s="211"/>
      <c r="C111" s="211"/>
      <c r="D111" s="211"/>
      <c r="E111" s="235"/>
      <c r="F111" s="236"/>
      <c r="G111" s="230"/>
      <c r="H111" s="201"/>
      <c r="I111" s="202"/>
    </row>
    <row r="112" spans="1:9" s="203" customFormat="1" ht="18" customHeight="1">
      <c r="A112" s="222"/>
      <c r="B112" s="237"/>
      <c r="C112" s="216"/>
      <c r="D112" s="209"/>
      <c r="E112" s="209">
        <v>66</v>
      </c>
      <c r="F112" s="216" t="s">
        <v>180</v>
      </c>
      <c r="G112" s="230"/>
      <c r="H112" s="201"/>
      <c r="I112" s="202"/>
    </row>
    <row r="113" spans="1:9" s="203" customFormat="1" ht="18" customHeight="1">
      <c r="A113" s="210"/>
      <c r="B113" s="209"/>
      <c r="C113" s="211"/>
      <c r="D113" s="234"/>
      <c r="E113" s="209">
        <v>67</v>
      </c>
      <c r="F113" s="211" t="s">
        <v>177</v>
      </c>
      <c r="G113" s="227"/>
      <c r="H113" s="201"/>
      <c r="I113" s="202"/>
    </row>
    <row r="114" spans="1:9" s="203" customFormat="1" ht="18" customHeight="1">
      <c r="A114" s="210"/>
      <c r="B114" s="209"/>
      <c r="C114" s="114"/>
      <c r="D114" s="209"/>
      <c r="E114" s="208">
        <v>68</v>
      </c>
      <c r="F114" s="116" t="s">
        <v>179</v>
      </c>
      <c r="G114" s="123"/>
      <c r="H114" s="201"/>
      <c r="I114" s="202"/>
    </row>
    <row r="115" spans="1:9" s="203" customFormat="1" ht="9" customHeight="1">
      <c r="A115" s="210"/>
      <c r="B115" s="211"/>
      <c r="C115" s="211"/>
      <c r="D115" s="211"/>
      <c r="E115" s="235"/>
      <c r="F115" s="236"/>
      <c r="G115" s="230"/>
      <c r="H115" s="201"/>
      <c r="I115" s="202"/>
    </row>
    <row r="116" spans="1:9" s="203" customFormat="1" ht="18" customHeight="1">
      <c r="A116" s="222"/>
      <c r="B116" s="237"/>
      <c r="C116" s="216"/>
      <c r="D116" s="209"/>
      <c r="E116" s="209">
        <v>69</v>
      </c>
      <c r="F116" s="216" t="s">
        <v>181</v>
      </c>
      <c r="G116" s="230"/>
      <c r="H116" s="201"/>
      <c r="I116" s="202"/>
    </row>
    <row r="117" spans="1:9" s="203" customFormat="1" ht="18" customHeight="1">
      <c r="A117" s="210"/>
      <c r="B117" s="209"/>
      <c r="C117" s="211"/>
      <c r="D117" s="234"/>
      <c r="E117" s="209">
        <v>70</v>
      </c>
      <c r="F117" s="211" t="s">
        <v>177</v>
      </c>
      <c r="G117" s="227"/>
      <c r="H117" s="201"/>
      <c r="I117" s="202"/>
    </row>
    <row r="118" spans="1:9" s="203" customFormat="1" ht="18" customHeight="1">
      <c r="A118" s="210"/>
      <c r="B118" s="209"/>
      <c r="C118" s="114"/>
      <c r="D118" s="209"/>
      <c r="E118" s="208">
        <v>71</v>
      </c>
      <c r="F118" s="116" t="s">
        <v>179</v>
      </c>
      <c r="G118" s="123"/>
      <c r="H118" s="201"/>
      <c r="I118" s="202"/>
    </row>
    <row r="119" spans="1:9" s="203" customFormat="1" ht="9" customHeight="1">
      <c r="A119" s="210"/>
      <c r="B119" s="209"/>
      <c r="C119" s="114"/>
      <c r="D119" s="209"/>
      <c r="E119" s="209"/>
      <c r="F119" s="116"/>
      <c r="G119" s="238"/>
      <c r="H119" s="201"/>
      <c r="I119" s="202"/>
    </row>
    <row r="120" spans="1:9" s="203" customFormat="1" ht="18" customHeight="1">
      <c r="A120" s="222"/>
      <c r="B120" s="237"/>
      <c r="C120" s="216"/>
      <c r="D120" s="209"/>
      <c r="E120" s="239">
        <v>72</v>
      </c>
      <c r="F120" s="216" t="s">
        <v>182</v>
      </c>
      <c r="G120" s="230"/>
      <c r="H120" s="201"/>
      <c r="I120" s="202"/>
    </row>
    <row r="121" spans="1:7" ht="18" customHeight="1">
      <c r="A121" s="210"/>
      <c r="B121" s="209"/>
      <c r="C121" s="211"/>
      <c r="D121" s="234"/>
      <c r="E121" s="209">
        <v>73</v>
      </c>
      <c r="F121" s="211" t="s">
        <v>177</v>
      </c>
      <c r="G121" s="227"/>
    </row>
    <row r="122" spans="1:7" ht="18" customHeight="1">
      <c r="A122" s="210"/>
      <c r="B122" s="209"/>
      <c r="C122" s="211"/>
      <c r="D122" s="234"/>
      <c r="E122" s="209">
        <v>74</v>
      </c>
      <c r="F122" s="116" t="s">
        <v>179</v>
      </c>
      <c r="G122" s="123"/>
    </row>
    <row r="123" spans="1:7" ht="9" customHeight="1">
      <c r="A123" s="210"/>
      <c r="B123" s="209"/>
      <c r="C123" s="211"/>
      <c r="D123" s="234"/>
      <c r="E123" s="209"/>
      <c r="F123" s="116"/>
      <c r="G123" s="240"/>
    </row>
    <row r="124" spans="1:7" ht="18" customHeight="1">
      <c r="A124" s="210"/>
      <c r="B124" s="209"/>
      <c r="C124" s="211"/>
      <c r="D124" s="234"/>
      <c r="E124" s="209">
        <v>75</v>
      </c>
      <c r="F124" s="116"/>
      <c r="G124" s="241"/>
    </row>
    <row r="125" spans="1:7" ht="18" customHeight="1">
      <c r="A125" s="210"/>
      <c r="B125" s="209"/>
      <c r="C125" s="211"/>
      <c r="D125" s="234"/>
      <c r="E125" s="209">
        <v>76</v>
      </c>
      <c r="F125" s="116" t="s">
        <v>151</v>
      </c>
      <c r="G125" s="242"/>
    </row>
    <row r="126" spans="1:7" ht="18" customHeight="1">
      <c r="A126" s="210"/>
      <c r="B126" s="209"/>
      <c r="C126" s="211"/>
      <c r="D126" s="234"/>
      <c r="E126" s="209">
        <v>77</v>
      </c>
      <c r="F126" s="116" t="s">
        <v>151</v>
      </c>
      <c r="G126" s="243"/>
    </row>
    <row r="127" spans="1:7" ht="9" customHeight="1">
      <c r="A127" s="210"/>
      <c r="B127" s="209"/>
      <c r="C127" s="211"/>
      <c r="D127" s="234"/>
      <c r="E127" s="209"/>
      <c r="F127" s="116"/>
      <c r="G127" s="240"/>
    </row>
    <row r="128" spans="1:7" ht="18" customHeight="1">
      <c r="A128" s="210"/>
      <c r="B128" s="209"/>
      <c r="C128" s="211"/>
      <c r="D128" s="234"/>
      <c r="E128" s="209">
        <v>78</v>
      </c>
      <c r="F128" s="116"/>
      <c r="G128" s="241"/>
    </row>
    <row r="129" spans="1:7" ht="18" customHeight="1">
      <c r="A129" s="210"/>
      <c r="B129" s="209"/>
      <c r="C129" s="211"/>
      <c r="D129" s="234"/>
      <c r="E129" s="209">
        <v>79</v>
      </c>
      <c r="F129" s="116" t="s">
        <v>151</v>
      </c>
      <c r="G129" s="242"/>
    </row>
    <row r="130" spans="1:7" ht="18" customHeight="1">
      <c r="A130" s="210"/>
      <c r="B130" s="209"/>
      <c r="C130" s="211"/>
      <c r="D130" s="234"/>
      <c r="E130" s="209">
        <v>80</v>
      </c>
      <c r="F130" s="116" t="s">
        <v>151</v>
      </c>
      <c r="G130" s="243"/>
    </row>
    <row r="131" spans="1:7" ht="18" customHeight="1">
      <c r="A131" s="244"/>
      <c r="B131" s="161"/>
      <c r="C131" s="211"/>
      <c r="D131" s="234"/>
      <c r="E131" s="245" t="s">
        <v>183</v>
      </c>
      <c r="F131" s="245"/>
      <c r="G131" s="246">
        <f>SUM(G109,G113,G117,G121,G125,G129)</f>
        <v>0</v>
      </c>
    </row>
    <row r="132" spans="1:9" s="203" customFormat="1" ht="9" customHeight="1">
      <c r="A132" s="247"/>
      <c r="B132" s="248"/>
      <c r="C132" s="249"/>
      <c r="D132" s="250"/>
      <c r="E132" s="251"/>
      <c r="F132" s="251"/>
      <c r="G132" s="252"/>
      <c r="H132" s="201"/>
      <c r="I132" s="202"/>
    </row>
    <row r="133" spans="1:9" s="203" customFormat="1" ht="18" customHeight="1">
      <c r="A133" s="253"/>
      <c r="B133" s="254"/>
      <c r="C133" s="254"/>
      <c r="D133" s="254"/>
      <c r="E133" s="235"/>
      <c r="F133" s="236"/>
      <c r="H133" s="201"/>
      <c r="I133" s="202"/>
    </row>
    <row r="134" spans="1:9" s="203" customFormat="1" ht="18" customHeight="1">
      <c r="A134" s="198"/>
      <c r="B134" s="255" t="s">
        <v>184</v>
      </c>
      <c r="C134" s="168"/>
      <c r="D134" s="56"/>
      <c r="E134" s="56"/>
      <c r="F134" s="95"/>
      <c r="G134" s="95"/>
      <c r="H134" s="201"/>
      <c r="I134" s="202"/>
    </row>
    <row r="135" spans="1:9" s="203" customFormat="1" ht="18" customHeight="1">
      <c r="A135" s="225">
        <v>81</v>
      </c>
      <c r="B135" s="116" t="s">
        <v>151</v>
      </c>
      <c r="C135" s="256"/>
      <c r="D135" s="256"/>
      <c r="E135" s="256"/>
      <c r="F135" s="256"/>
      <c r="G135" s="118" t="s">
        <v>146</v>
      </c>
      <c r="H135" s="201"/>
      <c r="I135" s="202"/>
    </row>
    <row r="136" spans="1:9" s="203" customFormat="1" ht="18" customHeight="1">
      <c r="A136" s="225">
        <v>82</v>
      </c>
      <c r="B136" s="116" t="s">
        <v>151</v>
      </c>
      <c r="C136" s="257"/>
      <c r="D136" s="257"/>
      <c r="E136" s="234"/>
      <c r="F136" s="116"/>
      <c r="G136" s="243"/>
      <c r="H136" s="201"/>
      <c r="I136" s="202"/>
    </row>
    <row r="137" spans="1:9" s="203" customFormat="1" ht="18" customHeight="1">
      <c r="A137" s="225">
        <v>83</v>
      </c>
      <c r="B137" s="116" t="s">
        <v>151</v>
      </c>
      <c r="C137" s="257"/>
      <c r="D137" s="257"/>
      <c r="E137" s="234"/>
      <c r="F137" s="116"/>
      <c r="G137" s="243"/>
      <c r="H137" s="201"/>
      <c r="I137" s="202"/>
    </row>
    <row r="138" spans="1:9" s="203" customFormat="1" ht="18" customHeight="1">
      <c r="A138" s="225">
        <v>84</v>
      </c>
      <c r="B138" s="116" t="s">
        <v>151</v>
      </c>
      <c r="C138" s="257"/>
      <c r="D138" s="257"/>
      <c r="E138" s="234"/>
      <c r="F138" s="258"/>
      <c r="G138" s="243"/>
      <c r="H138" s="201"/>
      <c r="I138" s="202"/>
    </row>
    <row r="139" spans="1:9" s="203" customFormat="1" ht="18" customHeight="1">
      <c r="A139" s="225">
        <v>85</v>
      </c>
      <c r="B139" s="116" t="s">
        <v>151</v>
      </c>
      <c r="C139" s="257"/>
      <c r="D139" s="257"/>
      <c r="E139" s="234"/>
      <c r="F139" s="116"/>
      <c r="G139" s="243"/>
      <c r="H139" s="201"/>
      <c r="I139" s="202"/>
    </row>
    <row r="140" spans="1:12" s="203" customFormat="1" ht="18" customHeight="1">
      <c r="A140" s="210"/>
      <c r="B140" s="211"/>
      <c r="C140" s="211"/>
      <c r="D140" s="211"/>
      <c r="E140" s="211"/>
      <c r="F140" s="217"/>
      <c r="G140" s="218"/>
      <c r="H140" s="259"/>
      <c r="I140" s="220"/>
      <c r="J140" s="260"/>
      <c r="K140" s="260"/>
      <c r="L140" s="261"/>
    </row>
    <row r="141" spans="1:12" s="203" customFormat="1" ht="30" customHeight="1">
      <c r="A141" s="210"/>
      <c r="B141" s="237"/>
      <c r="C141" s="216"/>
      <c r="D141" s="209"/>
      <c r="E141" s="209"/>
      <c r="F141" s="209"/>
      <c r="G141" s="144"/>
      <c r="H141" s="262"/>
      <c r="I141" s="220"/>
      <c r="J141" s="263">
        <f>IF((G146+G148+G150)&gt;0,"Grado di differenziazione dei premi di risultato regolati dall'accordo annuale sul fondo 2009 (le percentuali vanno calcolate con riferimento al totale dei dipendenti dell'Area / Categoria / Fascia al 31/12 dell'anno precedente):","")</f>
        <v>0</v>
      </c>
      <c r="K141" s="263"/>
      <c r="L141" s="263"/>
    </row>
    <row r="142" spans="1:12" s="203" customFormat="1" ht="30" customHeight="1">
      <c r="A142" s="225">
        <v>86</v>
      </c>
      <c r="B142" s="258" t="s">
        <v>185</v>
      </c>
      <c r="C142" s="258"/>
      <c r="D142" s="258"/>
      <c r="E142" s="258"/>
      <c r="F142" s="258"/>
      <c r="G142" s="227">
        <v>1361004</v>
      </c>
      <c r="H142" s="201"/>
      <c r="I142" s="202"/>
      <c r="J142" s="263"/>
      <c r="K142" s="263"/>
      <c r="L142" s="263"/>
    </row>
    <row r="143" spans="1:12" s="203" customFormat="1" ht="9" customHeight="1">
      <c r="A143" s="225"/>
      <c r="B143" s="114"/>
      <c r="C143" s="216"/>
      <c r="D143" s="209"/>
      <c r="E143" s="209"/>
      <c r="F143" s="209"/>
      <c r="G143" s="264"/>
      <c r="H143" s="201"/>
      <c r="I143" s="202"/>
      <c r="J143" s="263"/>
      <c r="K143" s="263"/>
      <c r="L143" s="263"/>
    </row>
    <row r="144" spans="1:12" s="203" customFormat="1" ht="30" customHeight="1">
      <c r="A144" s="225">
        <v>87</v>
      </c>
      <c r="B144" s="258" t="s">
        <v>186</v>
      </c>
      <c r="C144" s="258"/>
      <c r="D144" s="258"/>
      <c r="E144" s="258"/>
      <c r="F144" s="258"/>
      <c r="G144" s="227">
        <v>1778256</v>
      </c>
      <c r="H144" s="201"/>
      <c r="I144" s="202"/>
      <c r="J144" s="263"/>
      <c r="K144" s="263"/>
      <c r="L144" s="263"/>
    </row>
    <row r="145" spans="1:12" s="203" customFormat="1" ht="9" customHeight="1">
      <c r="A145" s="225"/>
      <c r="B145" s="114"/>
      <c r="C145" s="216"/>
      <c r="D145" s="209"/>
      <c r="E145" s="209"/>
      <c r="F145" s="209"/>
      <c r="G145" s="264"/>
      <c r="H145" s="201"/>
      <c r="I145" s="202"/>
      <c r="J145" s="263"/>
      <c r="K145" s="263"/>
      <c r="L145" s="263"/>
    </row>
    <row r="146" spans="1:11" s="203" customFormat="1" ht="30" customHeight="1">
      <c r="A146" s="225">
        <v>88</v>
      </c>
      <c r="B146" s="258" t="s">
        <v>187</v>
      </c>
      <c r="C146" s="258"/>
      <c r="D146" s="258"/>
      <c r="E146" s="258"/>
      <c r="F146" s="258"/>
      <c r="G146" s="227">
        <v>163</v>
      </c>
      <c r="H146" s="201"/>
      <c r="I146" s="202"/>
      <c r="J146" s="265">
        <f>IF((G146+G148+G150)&gt;0,"==&gt; ","")</f>
        <v>0</v>
      </c>
      <c r="K146" s="265">
        <f>IF((G146+G148+G150)&gt;0,(ROUND(G146/(G146+G148+G150)*100,2)&amp;"%"),"")</f>
        <v>0</v>
      </c>
    </row>
    <row r="147" spans="1:11" s="203" customFormat="1" ht="9" customHeight="1">
      <c r="A147" s="225"/>
      <c r="C147" s="216"/>
      <c r="D147" s="209"/>
      <c r="E147" s="209"/>
      <c r="F147" s="209"/>
      <c r="G147" s="144"/>
      <c r="H147" s="201"/>
      <c r="I147" s="202"/>
      <c r="J147" s="266"/>
      <c r="K147" s="266"/>
    </row>
    <row r="148" spans="1:11" s="203" customFormat="1" ht="30" customHeight="1">
      <c r="A148" s="225">
        <v>89</v>
      </c>
      <c r="B148" s="258" t="s">
        <v>188</v>
      </c>
      <c r="C148" s="258"/>
      <c r="D148" s="258"/>
      <c r="E148" s="258"/>
      <c r="F148" s="258"/>
      <c r="G148" s="227">
        <v>1604</v>
      </c>
      <c r="H148" s="201"/>
      <c r="I148" s="202"/>
      <c r="J148" s="265">
        <f>IF((G146+G148+G150)&gt;0,"==&gt; ","")</f>
        <v>0</v>
      </c>
      <c r="K148" s="265">
        <f>IF((G146+G148+G150)&gt;0,(ROUND(G148/(G146+G148+G150)*100,2)&amp;"%"),"")</f>
        <v>0</v>
      </c>
    </row>
    <row r="149" spans="1:11" s="203" customFormat="1" ht="9" customHeight="1">
      <c r="A149" s="225"/>
      <c r="B149" s="237"/>
      <c r="C149" s="216"/>
      <c r="D149" s="209"/>
      <c r="E149" s="209"/>
      <c r="F149" s="209"/>
      <c r="G149" s="264"/>
      <c r="H149" s="201"/>
      <c r="I149" s="202"/>
      <c r="J149" s="266"/>
      <c r="K149" s="266"/>
    </row>
    <row r="150" spans="1:11" s="203" customFormat="1" ht="30" customHeight="1">
      <c r="A150" s="225">
        <v>90</v>
      </c>
      <c r="B150" s="258" t="s">
        <v>189</v>
      </c>
      <c r="C150" s="258"/>
      <c r="D150" s="258"/>
      <c r="E150" s="258"/>
      <c r="F150" s="258"/>
      <c r="G150" s="227">
        <v>244</v>
      </c>
      <c r="H150" s="201"/>
      <c r="I150" s="202"/>
      <c r="J150" s="265">
        <f>IF((G146+G148+G150)&gt;0,"==&gt; ","")</f>
        <v>0</v>
      </c>
      <c r="K150" s="265">
        <f>IF((G146+G148+G150)&gt;0,(ROUND(G150/(G146+G148+G150)*100,2)&amp;"%"),"")</f>
        <v>0</v>
      </c>
    </row>
    <row r="151" spans="1:9" s="203" customFormat="1" ht="9" customHeight="1">
      <c r="A151" s="225"/>
      <c r="B151" s="114"/>
      <c r="C151" s="216"/>
      <c r="D151" s="209"/>
      <c r="E151" s="209"/>
      <c r="F151" s="209"/>
      <c r="G151" s="264"/>
      <c r="H151" s="201"/>
      <c r="I151" s="202"/>
    </row>
    <row r="152" spans="1:9" s="203" customFormat="1" ht="18" customHeight="1">
      <c r="A152" s="225">
        <v>91</v>
      </c>
      <c r="B152" s="116" t="s">
        <v>151</v>
      </c>
      <c r="C152" s="211"/>
      <c r="D152" s="211"/>
      <c r="E152" s="211"/>
      <c r="F152" s="258"/>
      <c r="G152" s="242"/>
      <c r="H152" s="201"/>
      <c r="I152" s="202"/>
    </row>
    <row r="153" spans="1:9" s="203" customFormat="1" ht="9" customHeight="1">
      <c r="A153" s="225"/>
      <c r="B153" s="114"/>
      <c r="C153" s="216"/>
      <c r="D153" s="209"/>
      <c r="E153" s="209"/>
      <c r="F153" s="209"/>
      <c r="G153" s="264"/>
      <c r="H153" s="201"/>
      <c r="I153" s="202"/>
    </row>
    <row r="154" spans="1:9" s="203" customFormat="1" ht="18" customHeight="1">
      <c r="A154" s="225">
        <v>92</v>
      </c>
      <c r="B154" s="116" t="s">
        <v>151</v>
      </c>
      <c r="C154" s="211"/>
      <c r="D154" s="211"/>
      <c r="E154" s="211"/>
      <c r="F154" s="258"/>
      <c r="G154" s="242"/>
      <c r="H154" s="201"/>
      <c r="I154" s="202"/>
    </row>
    <row r="155" spans="1:9" s="203" customFormat="1" ht="9" customHeight="1">
      <c r="A155" s="267"/>
      <c r="B155" s="114"/>
      <c r="C155" s="216"/>
      <c r="D155" s="209"/>
      <c r="E155" s="209"/>
      <c r="F155" s="209"/>
      <c r="G155" s="144"/>
      <c r="H155" s="201"/>
      <c r="I155" s="202"/>
    </row>
    <row r="156" spans="1:9" s="203" customFormat="1" ht="18" customHeight="1">
      <c r="A156" s="210">
        <v>93</v>
      </c>
      <c r="B156" s="116" t="s">
        <v>151</v>
      </c>
      <c r="C156" s="211"/>
      <c r="D156" s="211"/>
      <c r="E156" s="211"/>
      <c r="F156" s="209"/>
      <c r="G156" s="242"/>
      <c r="H156" s="201"/>
      <c r="I156" s="202"/>
    </row>
    <row r="157" spans="1:9" s="203" customFormat="1" ht="9" customHeight="1">
      <c r="A157" s="225"/>
      <c r="B157" s="114"/>
      <c r="C157" s="216"/>
      <c r="D157" s="209"/>
      <c r="E157" s="209"/>
      <c r="F157" s="209"/>
      <c r="G157" s="264"/>
      <c r="H157" s="201"/>
      <c r="I157" s="202"/>
    </row>
    <row r="158" spans="1:9" s="272" customFormat="1" ht="18" customHeight="1">
      <c r="A158" s="225">
        <v>94</v>
      </c>
      <c r="B158" s="116" t="s">
        <v>151</v>
      </c>
      <c r="C158" s="268"/>
      <c r="D158" s="268"/>
      <c r="E158" s="268"/>
      <c r="F158" s="269"/>
      <c r="G158" s="242"/>
      <c r="H158" s="270"/>
      <c r="I158" s="271"/>
    </row>
    <row r="159" spans="1:9" s="173" customFormat="1" ht="9" customHeight="1">
      <c r="A159" s="225"/>
      <c r="B159" s="114"/>
      <c r="C159" s="216"/>
      <c r="D159" s="209"/>
      <c r="E159" s="209"/>
      <c r="F159" s="209"/>
      <c r="G159" s="264"/>
      <c r="H159" s="172"/>
      <c r="I159" s="174"/>
    </row>
    <row r="160" spans="1:9" s="177" customFormat="1" ht="18" customHeight="1">
      <c r="A160" s="225">
        <v>95</v>
      </c>
      <c r="B160" s="116" t="s">
        <v>151</v>
      </c>
      <c r="C160" s="211"/>
      <c r="D160" s="211"/>
      <c r="E160" s="211"/>
      <c r="F160" s="258"/>
      <c r="G160" s="242"/>
      <c r="H160" s="179"/>
      <c r="I160" s="180"/>
    </row>
    <row r="161" spans="1:9" s="177" customFormat="1" ht="9" customHeight="1">
      <c r="A161" s="225"/>
      <c r="B161" s="116"/>
      <c r="C161" s="211"/>
      <c r="D161" s="211"/>
      <c r="E161" s="211"/>
      <c r="F161" s="229"/>
      <c r="G161" s="273"/>
      <c r="H161" s="179"/>
      <c r="I161" s="180"/>
    </row>
    <row r="162" spans="1:9" s="177" customFormat="1" ht="18" customHeight="1">
      <c r="A162" s="225">
        <v>96</v>
      </c>
      <c r="B162" s="116" t="s">
        <v>151</v>
      </c>
      <c r="C162" s="211"/>
      <c r="D162" s="211"/>
      <c r="E162" s="211"/>
      <c r="F162" s="229"/>
      <c r="G162" s="242"/>
      <c r="H162" s="179"/>
      <c r="I162" s="180"/>
    </row>
    <row r="163" spans="1:9" s="177" customFormat="1" ht="9" customHeight="1">
      <c r="A163" s="225"/>
      <c r="B163" s="116"/>
      <c r="C163" s="211"/>
      <c r="D163" s="211"/>
      <c r="E163" s="211"/>
      <c r="F163" s="229"/>
      <c r="G163" s="273"/>
      <c r="H163" s="179"/>
      <c r="I163" s="180"/>
    </row>
    <row r="164" spans="1:9" s="177" customFormat="1" ht="18" customHeight="1">
      <c r="A164" s="274">
        <v>97</v>
      </c>
      <c r="B164" s="275" t="s">
        <v>151</v>
      </c>
      <c r="C164" s="276"/>
      <c r="D164" s="276"/>
      <c r="E164" s="276"/>
      <c r="F164" s="277"/>
      <c r="G164" s="242"/>
      <c r="H164" s="179"/>
      <c r="I164" s="180"/>
    </row>
    <row r="165" spans="1:9" s="177" customFormat="1" ht="18" customHeight="1">
      <c r="A165" s="278"/>
      <c r="B165" s="116"/>
      <c r="C165" s="211"/>
      <c r="D165" s="211"/>
      <c r="E165" s="211"/>
      <c r="F165" s="229"/>
      <c r="G165" s="279"/>
      <c r="H165" s="179"/>
      <c r="I165" s="180"/>
    </row>
    <row r="166" spans="1:9" s="177" customFormat="1" ht="18" customHeight="1">
      <c r="A166" s="280"/>
      <c r="B166" s="281" t="s">
        <v>190</v>
      </c>
      <c r="C166" s="138"/>
      <c r="D166" s="138"/>
      <c r="E166" s="138"/>
      <c r="F166" s="282"/>
      <c r="G166" s="121"/>
      <c r="H166" s="179"/>
      <c r="I166" s="180"/>
    </row>
    <row r="167" spans="1:9" s="177" customFormat="1" ht="18" customHeight="1">
      <c r="A167" s="283"/>
      <c r="B167" s="194"/>
      <c r="C167" s="194"/>
      <c r="D167" s="194"/>
      <c r="E167" s="194"/>
      <c r="F167" s="148" t="s">
        <v>155</v>
      </c>
      <c r="G167" s="149" t="s">
        <v>156</v>
      </c>
      <c r="H167" s="179"/>
      <c r="I167" s="180"/>
    </row>
    <row r="168" spans="1:9" s="286" customFormat="1" ht="19.5" customHeight="1">
      <c r="A168" s="231">
        <v>28</v>
      </c>
      <c r="B168" s="284" t="s">
        <v>151</v>
      </c>
      <c r="C168" s="113"/>
      <c r="D168" s="113"/>
      <c r="E168" s="113"/>
      <c r="F168" s="242"/>
      <c r="G168" s="242"/>
      <c r="H168" s="285"/>
      <c r="I168" s="58"/>
    </row>
    <row r="169" spans="1:9" s="177" customFormat="1" ht="9" customHeight="1">
      <c r="A169" s="287"/>
      <c r="B169" s="288"/>
      <c r="C169" s="113"/>
      <c r="D169" s="113"/>
      <c r="E169" s="113"/>
      <c r="F169" s="117"/>
      <c r="G169" s="178"/>
      <c r="H169" s="179"/>
      <c r="I169" s="58"/>
    </row>
    <row r="170" spans="1:9" s="161" customFormat="1" ht="29.25" customHeight="1">
      <c r="A170" s="119">
        <v>29</v>
      </c>
      <c r="B170" s="289" t="s">
        <v>191</v>
      </c>
      <c r="C170" s="289"/>
      <c r="D170" s="289"/>
      <c r="E170" s="289"/>
      <c r="F170" s="290"/>
      <c r="G170" s="290"/>
      <c r="H170" s="291" t="b">
        <f>FALSE</f>
        <v>0</v>
      </c>
      <c r="I170" s="58">
        <f>IF(H170=1,"VERO",IF(H170=2,"FALSO",""))</f>
      </c>
    </row>
    <row r="171" spans="1:9" s="161" customFormat="1" ht="21" customHeight="1">
      <c r="A171" s="292"/>
      <c r="B171" s="293"/>
      <c r="C171" s="293"/>
      <c r="D171" s="89">
        <v>30</v>
      </c>
      <c r="E171" s="206" t="s">
        <v>192</v>
      </c>
      <c r="F171" s="294"/>
      <c r="G171" s="295">
        <f>IF(AND(H170=1,H171=0),"RISPOSTA OBBLIGATORIA","")</f>
        <v>0</v>
      </c>
      <c r="H171" s="296" t="b">
        <f>TRUE</f>
        <v>1</v>
      </c>
      <c r="I171" s="297" t="str">
        <f>IF(H171=1,"VERO",IF(H171=2,"FALSO",""))</f>
        <v>VERO</v>
      </c>
    </row>
    <row r="172" spans="1:9" s="161" customFormat="1" ht="21" customHeight="1">
      <c r="A172" s="292"/>
      <c r="B172" s="298"/>
      <c r="C172" s="299"/>
      <c r="D172" s="89">
        <v>31</v>
      </c>
      <c r="E172" s="206" t="s">
        <v>193</v>
      </c>
      <c r="F172" s="300"/>
      <c r="G172" s="295"/>
      <c r="H172" s="301"/>
      <c r="I172" s="297" t="str">
        <f>IF(H171=1,"FALSO",IF(H171=2,"VERO",""))</f>
        <v>FALSO</v>
      </c>
    </row>
    <row r="173" spans="1:9" s="161" customFormat="1" ht="9" customHeight="1">
      <c r="A173" s="292"/>
      <c r="B173" s="299"/>
      <c r="C173" s="299"/>
      <c r="D173" s="299"/>
      <c r="E173" s="299"/>
      <c r="F173" s="108"/>
      <c r="G173" s="302"/>
      <c r="H173" s="197"/>
      <c r="I173" s="185"/>
    </row>
    <row r="174" spans="1:9" s="161" customFormat="1" ht="18" customHeight="1">
      <c r="A174" s="292"/>
      <c r="B174" s="303"/>
      <c r="C174" s="304">
        <v>32</v>
      </c>
      <c r="D174" s="206" t="s">
        <v>151</v>
      </c>
      <c r="E174" s="305"/>
      <c r="F174" s="306"/>
      <c r="G174" s="302"/>
      <c r="H174" s="307"/>
      <c r="I174" s="185"/>
    </row>
    <row r="175" spans="1:9" s="310" customFormat="1" ht="18" customHeight="1">
      <c r="A175" s="292"/>
      <c r="B175" s="305"/>
      <c r="C175" s="305"/>
      <c r="D175" s="89">
        <v>33</v>
      </c>
      <c r="E175" s="206" t="s">
        <v>151</v>
      </c>
      <c r="F175" s="242"/>
      <c r="G175" s="308">
        <f>IF(AND(H170=1,H171=2,F175=0,F176=0,F177=0,F178=0),"IMMETTERE UN VALORE PER ALMENO UNA DELLE TIPOLOGIE DI ISTITUZIONE","")</f>
        <v>0</v>
      </c>
      <c r="H175" s="309"/>
      <c r="I175" s="58"/>
    </row>
    <row r="176" spans="1:9" s="203" customFormat="1" ht="18" customHeight="1">
      <c r="A176" s="292"/>
      <c r="B176" s="305"/>
      <c r="C176" s="305"/>
      <c r="D176" s="89">
        <v>34</v>
      </c>
      <c r="E176" s="206" t="s">
        <v>151</v>
      </c>
      <c r="F176" s="242"/>
      <c r="G176" s="308"/>
      <c r="H176" s="201"/>
      <c r="I176" s="202"/>
    </row>
    <row r="177" spans="1:9" s="203" customFormat="1" ht="18" customHeight="1">
      <c r="A177" s="292"/>
      <c r="B177" s="305"/>
      <c r="C177" s="305"/>
      <c r="D177" s="89">
        <v>35</v>
      </c>
      <c r="E177" s="284" t="s">
        <v>151</v>
      </c>
      <c r="F177" s="242"/>
      <c r="G177" s="308"/>
      <c r="H177" s="201"/>
      <c r="I177" s="202"/>
    </row>
    <row r="178" spans="1:9" s="203" customFormat="1" ht="18" customHeight="1">
      <c r="A178" s="292"/>
      <c r="B178" s="311"/>
      <c r="C178" s="311"/>
      <c r="D178" s="89">
        <v>36</v>
      </c>
      <c r="E178" s="284" t="s">
        <v>151</v>
      </c>
      <c r="F178" s="242"/>
      <c r="G178" s="308"/>
      <c r="H178" s="201"/>
      <c r="I178" s="202"/>
    </row>
    <row r="179" spans="1:9" s="203" customFormat="1" ht="9" customHeight="1">
      <c r="A179" s="312"/>
      <c r="B179" s="288"/>
      <c r="C179" s="313"/>
      <c r="D179" s="313"/>
      <c r="E179" s="313"/>
      <c r="F179" s="284"/>
      <c r="G179" s="264"/>
      <c r="H179" s="201"/>
      <c r="I179" s="202"/>
    </row>
    <row r="180" spans="1:9" s="203" customFormat="1" ht="18" customHeight="1">
      <c r="A180" s="119">
        <v>37</v>
      </c>
      <c r="B180" s="284" t="s">
        <v>151</v>
      </c>
      <c r="C180" s="313"/>
      <c r="D180" s="313"/>
      <c r="E180" s="313"/>
      <c r="F180" s="314"/>
      <c r="G180" s="315"/>
      <c r="H180" s="201"/>
      <c r="I180" s="202"/>
    </row>
    <row r="181" spans="1:9" s="203" customFormat="1" ht="18" customHeight="1">
      <c r="A181" s="312"/>
      <c r="B181" s="316">
        <v>38</v>
      </c>
      <c r="C181" s="284" t="s">
        <v>151</v>
      </c>
      <c r="D181" s="317"/>
      <c r="E181" s="313"/>
      <c r="F181" s="242"/>
      <c r="G181" s="318">
        <f>IF(AND(H170=1,I181=FALSE,I182=FALSE,I183=FALSE,I184=FALSE,I185=FALSE),"RISPOSTA OBBLIGATORIA: SELEZIONARE ALMENO UN PROCEDIMENTO","")</f>
        <v>0</v>
      </c>
      <c r="H181" s="201"/>
      <c r="I181" s="202"/>
    </row>
    <row r="182" spans="1:9" s="203" customFormat="1" ht="18" customHeight="1">
      <c r="A182" s="312"/>
      <c r="B182" s="316">
        <v>39</v>
      </c>
      <c r="C182" s="284" t="s">
        <v>151</v>
      </c>
      <c r="D182" s="317"/>
      <c r="E182" s="313"/>
      <c r="F182" s="242"/>
      <c r="G182" s="318"/>
      <c r="H182" s="201"/>
      <c r="I182" s="202"/>
    </row>
    <row r="183" spans="1:9" s="203" customFormat="1" ht="18" customHeight="1">
      <c r="A183" s="312"/>
      <c r="B183" s="316">
        <v>40</v>
      </c>
      <c r="C183" s="284" t="s">
        <v>151</v>
      </c>
      <c r="D183" s="317"/>
      <c r="E183" s="313"/>
      <c r="F183" s="242"/>
      <c r="G183" s="318"/>
      <c r="H183" s="201"/>
      <c r="I183" s="202"/>
    </row>
    <row r="184" spans="1:9" s="203" customFormat="1" ht="18" customHeight="1">
      <c r="A184" s="312"/>
      <c r="B184" s="316">
        <v>41</v>
      </c>
      <c r="C184" s="284" t="s">
        <v>151</v>
      </c>
      <c r="D184" s="317"/>
      <c r="E184" s="288"/>
      <c r="F184" s="242"/>
      <c r="G184" s="318"/>
      <c r="H184" s="201"/>
      <c r="I184" s="202"/>
    </row>
    <row r="185" spans="1:8" ht="18" customHeight="1">
      <c r="A185" s="312"/>
      <c r="B185" s="316">
        <v>42</v>
      </c>
      <c r="C185" s="284" t="s">
        <v>151</v>
      </c>
      <c r="D185" s="317"/>
      <c r="E185" s="288"/>
      <c r="F185" s="242"/>
      <c r="G185" s="318"/>
      <c r="H185" s="201"/>
    </row>
    <row r="186" spans="1:7" ht="9" customHeight="1">
      <c r="A186" s="312"/>
      <c r="B186" s="288"/>
      <c r="C186" s="288"/>
      <c r="D186" s="288"/>
      <c r="E186" s="288"/>
      <c r="F186" s="319"/>
      <c r="G186" s="238"/>
    </row>
    <row r="187" spans="1:9" s="322" customFormat="1" ht="30" customHeight="1">
      <c r="A187" s="231">
        <v>43</v>
      </c>
      <c r="B187" s="289" t="s">
        <v>194</v>
      </c>
      <c r="C187" s="289"/>
      <c r="D187" s="289"/>
      <c r="E187" s="289"/>
      <c r="F187" s="289"/>
      <c r="G187" s="320"/>
      <c r="H187" s="321"/>
      <c r="I187" s="58"/>
    </row>
    <row r="188" spans="1:9" s="322" customFormat="1" ht="9" customHeight="1">
      <c r="A188" s="287"/>
      <c r="B188" s="288"/>
      <c r="C188" s="288"/>
      <c r="D188" s="288"/>
      <c r="E188" s="288"/>
      <c r="F188" s="314"/>
      <c r="G188" s="323"/>
      <c r="H188" s="321"/>
      <c r="I188" s="58"/>
    </row>
    <row r="189" spans="1:9" s="322" customFormat="1" ht="18" customHeight="1">
      <c r="A189" s="231">
        <v>45</v>
      </c>
      <c r="B189" s="284" t="s">
        <v>151</v>
      </c>
      <c r="C189" s="288"/>
      <c r="D189" s="288"/>
      <c r="E189" s="288"/>
      <c r="F189" s="314"/>
      <c r="G189" s="242"/>
      <c r="H189" s="321"/>
      <c r="I189" s="58"/>
    </row>
    <row r="190" spans="1:9" s="322" customFormat="1" ht="9" customHeight="1">
      <c r="A190" s="287"/>
      <c r="B190" s="288"/>
      <c r="C190" s="288"/>
      <c r="D190" s="288"/>
      <c r="E190" s="288"/>
      <c r="F190" s="314"/>
      <c r="G190" s="324"/>
      <c r="H190" s="321"/>
      <c r="I190" s="58"/>
    </row>
    <row r="191" spans="1:9" s="322" customFormat="1" ht="18" customHeight="1">
      <c r="A191" s="231">
        <v>46</v>
      </c>
      <c r="B191" s="284" t="s">
        <v>151</v>
      </c>
      <c r="C191" s="288"/>
      <c r="D191" s="288"/>
      <c r="E191" s="288"/>
      <c r="F191" s="314"/>
      <c r="G191" s="242"/>
      <c r="H191" s="321"/>
      <c r="I191" s="58"/>
    </row>
    <row r="192" spans="1:9" s="322" customFormat="1" ht="9" customHeight="1">
      <c r="A192" s="287"/>
      <c r="B192" s="288"/>
      <c r="C192" s="288"/>
      <c r="D192" s="288"/>
      <c r="E192" s="288"/>
      <c r="F192" s="314"/>
      <c r="G192" s="324"/>
      <c r="H192" s="321"/>
      <c r="I192" s="58"/>
    </row>
    <row r="193" spans="1:9" s="322" customFormat="1" ht="18" customHeight="1">
      <c r="A193" s="231">
        <v>47</v>
      </c>
      <c r="B193" s="284" t="s">
        <v>151</v>
      </c>
      <c r="C193" s="288"/>
      <c r="D193" s="288"/>
      <c r="E193" s="288"/>
      <c r="F193" s="314"/>
      <c r="G193" s="242"/>
      <c r="H193" s="321"/>
      <c r="I193" s="58"/>
    </row>
    <row r="194" spans="1:9" s="322" customFormat="1" ht="9" customHeight="1">
      <c r="A194" s="287"/>
      <c r="B194" s="288"/>
      <c r="C194" s="288"/>
      <c r="D194" s="288"/>
      <c r="E194" s="288"/>
      <c r="F194" s="314"/>
      <c r="G194" s="324"/>
      <c r="H194" s="321"/>
      <c r="I194" s="58"/>
    </row>
    <row r="195" spans="1:9" s="322" customFormat="1" ht="18" customHeight="1">
      <c r="A195" s="231">
        <v>48</v>
      </c>
      <c r="B195" s="284" t="s">
        <v>151</v>
      </c>
      <c r="C195" s="288"/>
      <c r="D195" s="288"/>
      <c r="E195" s="288"/>
      <c r="F195" s="314"/>
      <c r="G195" s="242"/>
      <c r="H195" s="321"/>
      <c r="I195" s="58"/>
    </row>
    <row r="196" spans="1:9" s="322" customFormat="1" ht="9" customHeight="1">
      <c r="A196" s="287"/>
      <c r="B196" s="288"/>
      <c r="C196" s="288"/>
      <c r="D196" s="288"/>
      <c r="E196" s="288"/>
      <c r="F196" s="314"/>
      <c r="G196" s="324"/>
      <c r="H196" s="321"/>
      <c r="I196" s="58"/>
    </row>
    <row r="197" spans="1:9" s="322" customFormat="1" ht="18" customHeight="1">
      <c r="A197" s="231">
        <v>49</v>
      </c>
      <c r="B197" s="284" t="s">
        <v>151</v>
      </c>
      <c r="C197" s="288"/>
      <c r="D197" s="288"/>
      <c r="E197" s="288"/>
      <c r="F197" s="314"/>
      <c r="G197" s="242"/>
      <c r="H197" s="321"/>
      <c r="I197" s="58"/>
    </row>
    <row r="198" spans="1:7" ht="9" customHeight="1">
      <c r="A198" s="287"/>
      <c r="B198" s="288"/>
      <c r="C198" s="288"/>
      <c r="D198" s="288"/>
      <c r="E198" s="288"/>
      <c r="F198" s="314"/>
      <c r="G198" s="324"/>
    </row>
    <row r="199" spans="1:9" s="167" customFormat="1" ht="18" customHeight="1">
      <c r="A199" s="231">
        <v>50</v>
      </c>
      <c r="B199" s="284" t="s">
        <v>151</v>
      </c>
      <c r="C199" s="288"/>
      <c r="D199" s="288"/>
      <c r="E199" s="288"/>
      <c r="F199" s="314"/>
      <c r="G199" s="242"/>
      <c r="H199" s="325"/>
      <c r="I199" s="58"/>
    </row>
    <row r="200" spans="1:7" ht="9" customHeight="1">
      <c r="A200" s="326"/>
      <c r="B200" s="166"/>
      <c r="C200" s="166"/>
      <c r="D200" s="166"/>
      <c r="E200" s="166"/>
      <c r="F200" s="166"/>
      <c r="G200" s="327"/>
    </row>
    <row r="201" spans="1:11" ht="12.75" hidden="1">
      <c r="A201" s="89"/>
      <c r="C201" s="168"/>
      <c r="G201" s="328"/>
      <c r="H201" s="329">
        <f>SUM(E13:G13,E15:G15,E17:G17,G20,G22,G24,G26,G28,G30,G32,G34,G39,G41,G43,G45,H48,H50,H52,H54,F57:G57,F59:G59,F61:G61,F63:G63,H67,H69,H71,H73,G76,G78,G80)</f>
        <v>725064</v>
      </c>
      <c r="I201" s="330">
        <f>SUM(G82,G84,G86,H91,H93,H95,G98:G103,G106,G109:G110,G113:G114,G117:G118,G121:G122,G125:G126,G129:G130,G136:G139,G142,G144,G146,G148,G150,G152,G154,G156,G158,G160,G162,G164,H168,H170,H171)</f>
        <v>3141272</v>
      </c>
      <c r="J201" s="331">
        <f>SUM(F175:F178,H181,H182,H183,H184,H185,G187,G189,G191,G193,G195,G197,G199)</f>
        <v>0</v>
      </c>
      <c r="K201" s="331">
        <f>SUM(H201:J201)</f>
        <v>3866336</v>
      </c>
    </row>
    <row r="202" spans="1:11" ht="15">
      <c r="A202" s="89"/>
      <c r="C202" s="168"/>
      <c r="G202" s="328"/>
      <c r="H202" s="329"/>
      <c r="I202" s="330"/>
      <c r="J202" s="331"/>
      <c r="K202" s="331"/>
    </row>
    <row r="203" spans="1:7" ht="17.25">
      <c r="A203" s="332"/>
      <c r="B203" s="333" t="s">
        <v>195</v>
      </c>
      <c r="C203" s="334"/>
      <c r="D203" s="335"/>
      <c r="E203" s="335"/>
      <c r="F203" s="335"/>
      <c r="G203" s="336"/>
    </row>
    <row r="204" spans="1:7" ht="12.75" customHeight="1">
      <c r="A204" s="337" t="s">
        <v>196</v>
      </c>
      <c r="B204" s="337"/>
      <c r="C204" s="337"/>
      <c r="D204" s="337"/>
      <c r="E204" s="337"/>
      <c r="F204" s="337"/>
      <c r="G204" s="337"/>
    </row>
    <row r="205" spans="1:7" ht="12.75">
      <c r="A205" s="337"/>
      <c r="B205" s="337"/>
      <c r="C205" s="337"/>
      <c r="D205" s="337"/>
      <c r="E205" s="337"/>
      <c r="F205" s="337"/>
      <c r="G205" s="337"/>
    </row>
    <row r="206" spans="1:7" ht="12.75">
      <c r="A206" s="337"/>
      <c r="B206" s="337"/>
      <c r="C206" s="337"/>
      <c r="D206" s="337"/>
      <c r="E206" s="337"/>
      <c r="F206" s="337"/>
      <c r="G206" s="337"/>
    </row>
    <row r="207" spans="1:7" ht="12.75">
      <c r="A207" s="337"/>
      <c r="B207" s="337"/>
      <c r="C207" s="337"/>
      <c r="D207" s="337"/>
      <c r="E207" s="337"/>
      <c r="F207" s="337"/>
      <c r="G207" s="337"/>
    </row>
    <row r="208" spans="1:7" ht="18" customHeight="1">
      <c r="A208" s="337"/>
      <c r="B208" s="337"/>
      <c r="C208" s="337"/>
      <c r="D208" s="337"/>
      <c r="E208" s="337"/>
      <c r="F208" s="337"/>
      <c r="G208" s="337"/>
    </row>
    <row r="209" spans="1:7" ht="15" customHeight="1">
      <c r="A209" s="337"/>
      <c r="B209" s="337"/>
      <c r="C209" s="337"/>
      <c r="D209" s="337"/>
      <c r="E209" s="337"/>
      <c r="F209" s="337"/>
      <c r="G209" s="337"/>
    </row>
    <row r="210" spans="1:7" ht="13.5" customHeight="1">
      <c r="A210" s="147"/>
      <c r="B210" s="147"/>
      <c r="C210" s="147"/>
      <c r="D210" s="147"/>
      <c r="E210" s="147"/>
      <c r="F210" s="147"/>
      <c r="G210" s="59"/>
    </row>
    <row r="211" spans="1:7" ht="12.75" customHeight="1" hidden="1">
      <c r="A211" s="338"/>
      <c r="B211" s="339"/>
      <c r="C211" s="340"/>
      <c r="D211" s="340"/>
      <c r="E211" s="340"/>
      <c r="F211" s="340"/>
      <c r="G211" s="340"/>
    </row>
    <row r="212" spans="1:7" ht="12.75" hidden="1">
      <c r="A212" s="147"/>
      <c r="B212" s="147"/>
      <c r="C212" s="147"/>
      <c r="D212" s="147"/>
      <c r="E212" s="147"/>
      <c r="F212" s="147"/>
      <c r="G212" s="59"/>
    </row>
  </sheetData>
  <sheetProtection sheet="1" objects="1" scenarios="1"/>
  <mergeCells count="33">
    <mergeCell ref="B13:D13"/>
    <mergeCell ref="B15:D15"/>
    <mergeCell ref="B17:D17"/>
    <mergeCell ref="B20:F20"/>
    <mergeCell ref="B22:F22"/>
    <mergeCell ref="B24:F24"/>
    <mergeCell ref="B26:F26"/>
    <mergeCell ref="B39:F39"/>
    <mergeCell ref="B41:F41"/>
    <mergeCell ref="B48:E48"/>
    <mergeCell ref="B50:E50"/>
    <mergeCell ref="B52:E52"/>
    <mergeCell ref="B54:E54"/>
    <mergeCell ref="B56:E56"/>
    <mergeCell ref="B91:E91"/>
    <mergeCell ref="B104:F104"/>
    <mergeCell ref="J104:L105"/>
    <mergeCell ref="B106:F106"/>
    <mergeCell ref="E131:F131"/>
    <mergeCell ref="E132:F132"/>
    <mergeCell ref="J140:K140"/>
    <mergeCell ref="J141:L145"/>
    <mergeCell ref="B142:F142"/>
    <mergeCell ref="B144:F144"/>
    <mergeCell ref="B146:F146"/>
    <mergeCell ref="B148:F148"/>
    <mergeCell ref="B150:F150"/>
    <mergeCell ref="B170:E170"/>
    <mergeCell ref="G171:G172"/>
    <mergeCell ref="G175:G178"/>
    <mergeCell ref="G181:G185"/>
    <mergeCell ref="B187:F187"/>
    <mergeCell ref="A204:G209"/>
  </mergeCells>
  <dataValidations count="9">
    <dataValidation type="textLength" allowBlank="1" showErrorMessage="1" errorTitle="ERRORE" error="IL CAMPO TESTO PUO' CONTENERE AL MASSIMO 500 CARATTERI" sqref="A204:G209">
      <formula1>0</formula1>
      <formula2>500</formula2>
    </dataValidation>
    <dataValidation type="whole" allowBlank="1" showErrorMessage="1" errorTitle="ERRORE" error="INSERIRE UN MESE VALIDO" sqref="F13 F15 F17">
      <formula1>1</formula1>
      <formula2>12</formula2>
    </dataValidation>
    <dataValidation type="whole" allowBlank="1" showErrorMessage="1" errorTitle="ERRORE" error="INSERIRE UN ANNO VALIDO" sqref="G13 G15 G17 G20">
      <formula1>1990</formula1>
      <formula2>2020</formula2>
    </dataValidation>
    <dataValidation type="decimal" allowBlank="1" showErrorMessage="1" errorTitle="ERRORE" error="INSERIRE UNA PERCENTUALE COMPRESA TRA 0,00 e 100,00" sqref="G188 G190 G192 G194 G196 G198">
      <formula1>0</formula1>
      <formula2>100</formula2>
    </dataValidation>
    <dataValidation type="whole" allowBlank="1" showErrorMessage="1" errorTitle="ERRORE" error="INSERIRE UN GIORNO VALIDO" sqref="E13 E15 E17">
      <formula1>1</formula1>
      <formula2>31</formula2>
    </dataValidation>
    <dataValidation type="whole" allowBlank="1" showErrorMessage="1" errorTitle="ATTENZIONE" error="INSERIRE VALORI NUMERICI INTERI" sqref="G22 G24 G30 G32 G34 G39 G41 G45 G106 G109 G113 G117 G121 G125 G129 G142 G144 G146 G148 G150 G152 G154 G156 G158 G160 G162 G164 F175:F178 G189 G191 G193 G195 G197 G199">
      <formula1>0</formula1>
      <formula2>999999999999</formula2>
    </dataValidation>
    <dataValidation type="decimal" allowBlank="1" showErrorMessage="1" errorTitle="ERRORE" error="INSERIRE UNA PERCENTUALE VALIDA" sqref="G26 G98:G103 G136:G139 G187">
      <formula1>0</formula1>
      <formula2>100</formula2>
    </dataValidation>
    <dataValidation type="decimal" allowBlank="1" showErrorMessage="1" errorTitle="ATTENZIONE" error="INSERIRE UN VALORE VALIDO" sqref="G126 G130">
      <formula1>0</formula1>
      <formula2>999999999999.99</formula2>
    </dataValidation>
    <dataValidation type="decimal" allowBlank="1" showErrorMessage="1" errorTitle="ATTENZIONE" error="INSERIRE UNA PERCENTUALE VALIDA" sqref="G110 G114 G118 G122">
      <formula1>0</formula1>
      <formula2>100</formula2>
    </dataValidation>
  </dataValidations>
  <printOptions horizontalCentered="1"/>
  <pageMargins left="0" right="0" top="0.39375" bottom="0.19652777777777777" header="0.5118055555555556" footer="0.5118055555555556"/>
  <pageSetup horizontalDpi="300" verticalDpi="300" orientation="portrait" paperSize="9" scale="55"/>
  <rowBreaks count="2" manualBreakCount="2">
    <brk id="88" max="255" man="1"/>
    <brk id="165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5"/>
  <dimension ref="A1:Q49"/>
  <sheetViews>
    <sheetView showGridLines="0" zoomScale="82" zoomScaleNormal="82" workbookViewId="0" topLeftCell="A10">
      <selection activeCell="A29" sqref="A29"/>
    </sheetView>
  </sheetViews>
  <sheetFormatPr defaultColWidth="9.33203125" defaultRowHeight="11.25"/>
  <cols>
    <col min="1" max="1" width="61" style="1" customWidth="1"/>
    <col min="2" max="2" width="11.5" style="2" customWidth="1"/>
    <col min="3" max="3" width="20.66015625" style="1" customWidth="1"/>
    <col min="4" max="4" width="2.83203125" style="1" customWidth="1"/>
    <col min="5" max="5" width="60.83203125" style="1" customWidth="1"/>
    <col min="6" max="6" width="11.66015625" style="1" customWidth="1"/>
    <col min="7" max="7" width="19.83203125" style="1" customWidth="1"/>
    <col min="8" max="16384" width="9.33203125" style="1" customWidth="1"/>
  </cols>
  <sheetData>
    <row r="1" spans="1:13" s="6" customFormat="1" ht="43.5" customHeight="1">
      <c r="A1" s="3">
        <f>'[1]t1'!A1</f>
        <v>0</v>
      </c>
      <c r="B1" s="3"/>
      <c r="C1" s="3"/>
      <c r="D1" s="3"/>
      <c r="E1" s="3"/>
      <c r="F1" s="3"/>
      <c r="G1" s="3"/>
      <c r="H1" s="4" t="s">
        <v>197</v>
      </c>
      <c r="I1" s="5"/>
      <c r="J1" s="5"/>
      <c r="K1" s="5"/>
      <c r="M1" s="1"/>
    </row>
    <row r="2" spans="5:7" s="1" customFormat="1" ht="57" customHeight="1">
      <c r="E2" s="7"/>
      <c r="F2" s="7"/>
      <c r="G2" s="7"/>
    </row>
    <row r="3" spans="1:12" ht="25.5" customHeight="1">
      <c r="A3" s="8"/>
      <c r="B3" s="8"/>
      <c r="C3" s="8"/>
      <c r="D3" s="8"/>
      <c r="E3" s="8"/>
      <c r="F3" s="8"/>
      <c r="G3" s="341"/>
      <c r="H3" s="10" t="s">
        <v>1</v>
      </c>
      <c r="I3" s="10"/>
      <c r="J3" s="10"/>
      <c r="K3" s="10"/>
      <c r="L3" s="10"/>
    </row>
    <row r="4" spans="1:17" ht="25.5" customHeight="1">
      <c r="A4" s="11" t="s">
        <v>2</v>
      </c>
      <c r="B4" s="11"/>
      <c r="C4" s="11"/>
      <c r="D4" s="12"/>
      <c r="E4" s="11" t="s">
        <v>3</v>
      </c>
      <c r="F4" s="11"/>
      <c r="G4" s="11"/>
      <c r="H4" s="34">
        <f>IF(C36=G36,"OK","ATTENZIONE IL TOTALE DELLE ENTRATE NON COINCIDE CON IL TOTALE DELLE USCITE")</f>
        <v>0</v>
      </c>
      <c r="I4" s="34"/>
      <c r="J4" s="34"/>
      <c r="K4" s="34"/>
      <c r="L4" s="34"/>
      <c r="M4" s="53"/>
      <c r="N4" s="342"/>
      <c r="O4" s="342"/>
      <c r="P4" s="342"/>
      <c r="Q4" s="342"/>
    </row>
    <row r="5" spans="1:17" ht="18" customHeight="1">
      <c r="A5" s="14" t="s">
        <v>4</v>
      </c>
      <c r="B5" s="15" t="s">
        <v>5</v>
      </c>
      <c r="C5" s="16" t="s">
        <v>6</v>
      </c>
      <c r="D5" s="17"/>
      <c r="E5" s="14" t="s">
        <v>4</v>
      </c>
      <c r="F5" s="18" t="s">
        <v>5</v>
      </c>
      <c r="G5" s="19" t="s">
        <v>6</v>
      </c>
      <c r="H5" s="34"/>
      <c r="I5" s="34"/>
      <c r="J5" s="34"/>
      <c r="K5" s="34"/>
      <c r="L5" s="34"/>
      <c r="M5" s="342"/>
      <c r="N5" s="342"/>
      <c r="O5" s="342"/>
      <c r="P5" s="342"/>
      <c r="Q5" s="342"/>
    </row>
    <row r="6" spans="1:17" ht="15" customHeight="1">
      <c r="A6" s="20" t="s">
        <v>7</v>
      </c>
      <c r="B6" s="20"/>
      <c r="C6" s="20"/>
      <c r="D6" s="17"/>
      <c r="E6" s="20" t="s">
        <v>198</v>
      </c>
      <c r="F6" s="20"/>
      <c r="G6" s="20"/>
      <c r="H6" s="34"/>
      <c r="I6" s="34"/>
      <c r="J6" s="34"/>
      <c r="K6" s="34"/>
      <c r="L6" s="34"/>
      <c r="M6" s="342"/>
      <c r="N6" s="342"/>
      <c r="O6" s="342"/>
      <c r="P6" s="342"/>
      <c r="Q6" s="342"/>
    </row>
    <row r="7" spans="1:17" ht="15" customHeight="1">
      <c r="A7" s="22" t="s">
        <v>199</v>
      </c>
      <c r="B7" s="18" t="s">
        <v>200</v>
      </c>
      <c r="C7" s="23">
        <v>1058298</v>
      </c>
      <c r="D7" s="12"/>
      <c r="E7" s="22" t="s">
        <v>201</v>
      </c>
      <c r="F7" s="18" t="s">
        <v>202</v>
      </c>
      <c r="G7" s="24"/>
      <c r="H7" s="34"/>
      <c r="I7" s="34"/>
      <c r="J7" s="34"/>
      <c r="K7" s="34"/>
      <c r="L7" s="34"/>
      <c r="M7" s="342"/>
      <c r="N7" s="342"/>
      <c r="O7" s="342"/>
      <c r="P7" s="342"/>
      <c r="Q7" s="342"/>
    </row>
    <row r="8" spans="1:17" ht="15" customHeight="1">
      <c r="A8" s="22" t="s">
        <v>203</v>
      </c>
      <c r="B8" s="18" t="s">
        <v>204</v>
      </c>
      <c r="C8" s="23">
        <v>40357</v>
      </c>
      <c r="D8" s="12"/>
      <c r="E8" s="22" t="s">
        <v>205</v>
      </c>
      <c r="F8" s="18" t="s">
        <v>206</v>
      </c>
      <c r="G8" s="30"/>
      <c r="H8" s="34"/>
      <c r="I8" s="34"/>
      <c r="J8" s="34"/>
      <c r="K8" s="34"/>
      <c r="L8" s="34"/>
      <c r="M8" s="342"/>
      <c r="N8" s="342"/>
      <c r="O8" s="342"/>
      <c r="P8" s="342"/>
      <c r="Q8" s="342"/>
    </row>
    <row r="9" spans="1:17" ht="15" customHeight="1">
      <c r="A9" s="22" t="s">
        <v>207</v>
      </c>
      <c r="B9" s="18" t="s">
        <v>208</v>
      </c>
      <c r="C9" s="23"/>
      <c r="D9" s="12"/>
      <c r="E9" s="25" t="s">
        <v>35</v>
      </c>
      <c r="F9" s="26"/>
      <c r="G9" s="27">
        <f>SUM(G7:G8)</f>
        <v>0</v>
      </c>
      <c r="H9" s="34"/>
      <c r="I9" s="34"/>
      <c r="J9" s="34"/>
      <c r="K9" s="34"/>
      <c r="L9" s="34"/>
      <c r="M9" s="342"/>
      <c r="N9" s="342"/>
      <c r="O9" s="342"/>
      <c r="P9" s="342"/>
      <c r="Q9" s="342"/>
    </row>
    <row r="10" spans="1:17" ht="15" customHeight="1">
      <c r="A10" s="22" t="s">
        <v>209</v>
      </c>
      <c r="B10" s="18" t="s">
        <v>210</v>
      </c>
      <c r="C10" s="23">
        <v>38743</v>
      </c>
      <c r="D10" s="12"/>
      <c r="E10" s="343" t="s">
        <v>38</v>
      </c>
      <c r="F10" s="343"/>
      <c r="G10" s="343"/>
      <c r="H10" s="34"/>
      <c r="I10" s="34"/>
      <c r="J10" s="34"/>
      <c r="K10" s="34"/>
      <c r="L10" s="34"/>
      <c r="M10" s="342"/>
      <c r="N10" s="342"/>
      <c r="O10" s="342"/>
      <c r="P10" s="342"/>
      <c r="Q10" s="342"/>
    </row>
    <row r="11" spans="1:17" ht="15" customHeight="1">
      <c r="A11" s="22" t="s">
        <v>211</v>
      </c>
      <c r="B11" s="18" t="s">
        <v>212</v>
      </c>
      <c r="C11" s="23">
        <v>-104066</v>
      </c>
      <c r="D11" s="12"/>
      <c r="E11" s="22" t="s">
        <v>213</v>
      </c>
      <c r="F11" s="18" t="s">
        <v>214</v>
      </c>
      <c r="G11" s="24">
        <v>1265952</v>
      </c>
      <c r="H11" s="34"/>
      <c r="I11" s="34"/>
      <c r="J11" s="34"/>
      <c r="K11" s="34"/>
      <c r="L11" s="34"/>
      <c r="M11" s="342"/>
      <c r="N11" s="342"/>
      <c r="O11" s="342"/>
      <c r="P11" s="342"/>
      <c r="Q11" s="342"/>
    </row>
    <row r="12" spans="1:17" ht="15" customHeight="1">
      <c r="A12" s="22" t="s">
        <v>215</v>
      </c>
      <c r="B12" s="18" t="s">
        <v>216</v>
      </c>
      <c r="C12" s="23">
        <v>23400</v>
      </c>
      <c r="D12" s="12"/>
      <c r="E12" s="22" t="s">
        <v>217</v>
      </c>
      <c r="F12" s="18" t="s">
        <v>218</v>
      </c>
      <c r="G12" s="24">
        <v>345297</v>
      </c>
      <c r="H12" s="34"/>
      <c r="I12" s="34"/>
      <c r="J12" s="34"/>
      <c r="K12" s="34"/>
      <c r="L12" s="34"/>
      <c r="M12" s="342"/>
      <c r="N12" s="342"/>
      <c r="O12" s="342"/>
      <c r="P12" s="342"/>
      <c r="Q12" s="342"/>
    </row>
    <row r="13" spans="1:17" ht="15" customHeight="1">
      <c r="A13" s="22" t="s">
        <v>219</v>
      </c>
      <c r="B13" s="18" t="s">
        <v>220</v>
      </c>
      <c r="C13" s="23">
        <v>64362</v>
      </c>
      <c r="D13" s="12"/>
      <c r="E13" s="22" t="s">
        <v>221</v>
      </c>
      <c r="F13" s="18" t="s">
        <v>222</v>
      </c>
      <c r="G13" s="24">
        <v>22579</v>
      </c>
      <c r="H13" s="34"/>
      <c r="I13" s="34"/>
      <c r="J13" s="34"/>
      <c r="K13" s="34"/>
      <c r="L13" s="34"/>
      <c r="M13" s="342"/>
      <c r="N13" s="342"/>
      <c r="O13" s="342"/>
      <c r="P13" s="342"/>
      <c r="Q13" s="342"/>
    </row>
    <row r="14" spans="1:17" ht="15" customHeight="1">
      <c r="A14" s="22" t="s">
        <v>223</v>
      </c>
      <c r="B14" s="18" t="s">
        <v>224</v>
      </c>
      <c r="C14" s="23">
        <v>45319</v>
      </c>
      <c r="D14" s="12"/>
      <c r="E14" s="22" t="s">
        <v>225</v>
      </c>
      <c r="F14" s="18" t="s">
        <v>226</v>
      </c>
      <c r="G14" s="24">
        <v>36658</v>
      </c>
      <c r="H14" s="34"/>
      <c r="I14" s="34"/>
      <c r="J14" s="34"/>
      <c r="K14" s="34"/>
      <c r="L14" s="34"/>
      <c r="M14" s="342"/>
      <c r="N14" s="342"/>
      <c r="O14" s="342"/>
      <c r="P14" s="342"/>
      <c r="Q14" s="342"/>
    </row>
    <row r="15" spans="1:17" ht="15" customHeight="1">
      <c r="A15" s="22" t="s">
        <v>227</v>
      </c>
      <c r="B15" s="18" t="s">
        <v>228</v>
      </c>
      <c r="C15" s="23"/>
      <c r="D15" s="12"/>
      <c r="E15" s="22" t="s">
        <v>229</v>
      </c>
      <c r="F15" s="18" t="s">
        <v>230</v>
      </c>
      <c r="G15" s="344"/>
      <c r="H15" s="34"/>
      <c r="I15" s="34"/>
      <c r="J15" s="34"/>
      <c r="K15" s="34"/>
      <c r="L15" s="34"/>
      <c r="M15" s="342"/>
      <c r="N15" s="342"/>
      <c r="O15" s="342"/>
      <c r="P15" s="342"/>
      <c r="Q15" s="342"/>
    </row>
    <row r="16" spans="1:17" ht="15" customHeight="1">
      <c r="A16" s="22" t="s">
        <v>231</v>
      </c>
      <c r="B16" s="18" t="s">
        <v>232</v>
      </c>
      <c r="C16" s="23">
        <v>30113</v>
      </c>
      <c r="D16" s="12"/>
      <c r="E16" s="25" t="s">
        <v>95</v>
      </c>
      <c r="F16" s="35"/>
      <c r="G16" s="27">
        <f>SUM(G11:G15)</f>
        <v>1670486</v>
      </c>
      <c r="H16" s="34"/>
      <c r="I16" s="34"/>
      <c r="J16" s="34"/>
      <c r="K16" s="34"/>
      <c r="L16" s="34"/>
      <c r="M16" s="342"/>
      <c r="N16" s="342"/>
      <c r="O16" s="342"/>
      <c r="P16" s="342"/>
      <c r="Q16" s="342"/>
    </row>
    <row r="17" spans="1:17" ht="15" customHeight="1">
      <c r="A17" s="22" t="s">
        <v>233</v>
      </c>
      <c r="B17" s="18" t="s">
        <v>234</v>
      </c>
      <c r="C17" s="23">
        <v>18527</v>
      </c>
      <c r="D17" s="12"/>
      <c r="E17" s="343" t="s">
        <v>98</v>
      </c>
      <c r="F17" s="343"/>
      <c r="G17" s="343"/>
      <c r="H17" s="34"/>
      <c r="I17" s="34"/>
      <c r="J17" s="34"/>
      <c r="K17" s="34"/>
      <c r="L17" s="34"/>
      <c r="M17" s="342"/>
      <c r="N17" s="342"/>
      <c r="O17" s="342"/>
      <c r="P17" s="342"/>
      <c r="Q17" s="342"/>
    </row>
    <row r="18" spans="1:17" ht="15" customHeight="1">
      <c r="A18" s="22" t="s">
        <v>235</v>
      </c>
      <c r="B18" s="18" t="s">
        <v>236</v>
      </c>
      <c r="C18" s="23"/>
      <c r="D18" s="12"/>
      <c r="E18" s="22" t="s">
        <v>105</v>
      </c>
      <c r="F18" s="18" t="s">
        <v>106</v>
      </c>
      <c r="G18" s="344"/>
      <c r="H18" s="34"/>
      <c r="I18" s="34"/>
      <c r="J18" s="34"/>
      <c r="K18" s="34"/>
      <c r="L18" s="34"/>
      <c r="M18" s="342"/>
      <c r="N18" s="342"/>
      <c r="O18" s="342"/>
      <c r="P18" s="342"/>
      <c r="Q18" s="342"/>
    </row>
    <row r="19" spans="1:17" ht="15" customHeight="1">
      <c r="A19" s="22" t="s">
        <v>237</v>
      </c>
      <c r="B19" s="18" t="s">
        <v>238</v>
      </c>
      <c r="C19" s="29"/>
      <c r="D19" s="12"/>
      <c r="E19" s="25" t="s">
        <v>109</v>
      </c>
      <c r="F19" s="35"/>
      <c r="G19" s="27">
        <f>SUM(G18)</f>
        <v>0</v>
      </c>
      <c r="H19" s="34"/>
      <c r="I19" s="34"/>
      <c r="J19" s="34"/>
      <c r="K19" s="34"/>
      <c r="L19" s="34"/>
      <c r="M19" s="53"/>
      <c r="N19" s="53"/>
      <c r="O19" s="53"/>
      <c r="P19" s="53"/>
      <c r="Q19" s="53"/>
    </row>
    <row r="20" spans="1:17" ht="15" customHeight="1">
      <c r="A20" s="22" t="s">
        <v>239</v>
      </c>
      <c r="B20" s="18" t="s">
        <v>240</v>
      </c>
      <c r="C20" s="30">
        <v>127475</v>
      </c>
      <c r="D20" s="12"/>
      <c r="E20" s="37"/>
      <c r="F20" s="38"/>
      <c r="G20" s="39"/>
      <c r="H20" s="10"/>
      <c r="I20" s="10"/>
      <c r="J20" s="10"/>
      <c r="K20" s="10"/>
      <c r="L20" s="10"/>
      <c r="M20" s="53"/>
      <c r="N20" s="53"/>
      <c r="O20" s="53"/>
      <c r="P20" s="53"/>
      <c r="Q20" s="53"/>
    </row>
    <row r="21" spans="1:17" ht="15" customHeight="1">
      <c r="A21" s="22" t="s">
        <v>241</v>
      </c>
      <c r="B21" s="18" t="s">
        <v>242</v>
      </c>
      <c r="C21" s="23"/>
      <c r="D21" s="12"/>
      <c r="E21" s="345"/>
      <c r="F21" s="53"/>
      <c r="G21" s="42"/>
      <c r="H21" s="10"/>
      <c r="I21" s="10"/>
      <c r="J21" s="10"/>
      <c r="K21" s="10"/>
      <c r="L21" s="10"/>
      <c r="M21" s="53"/>
      <c r="N21" s="53"/>
      <c r="O21" s="53"/>
      <c r="P21" s="53"/>
      <c r="Q21" s="53"/>
    </row>
    <row r="22" spans="1:17" ht="15" customHeight="1">
      <c r="A22" s="22" t="s">
        <v>243</v>
      </c>
      <c r="B22" s="18" t="s">
        <v>244</v>
      </c>
      <c r="C22" s="23">
        <v>40932</v>
      </c>
      <c r="D22" s="12"/>
      <c r="E22" s="346"/>
      <c r="F22" s="53"/>
      <c r="G22" s="42"/>
      <c r="H22" s="13"/>
      <c r="I22" s="13"/>
      <c r="J22" s="13"/>
      <c r="K22" s="13"/>
      <c r="L22" s="13"/>
      <c r="M22" s="53"/>
      <c r="N22" s="53"/>
      <c r="O22" s="53"/>
      <c r="P22" s="53"/>
      <c r="Q22" s="53"/>
    </row>
    <row r="23" spans="1:17" ht="15" customHeight="1">
      <c r="A23" s="22" t="s">
        <v>55</v>
      </c>
      <c r="B23" s="18" t="s">
        <v>56</v>
      </c>
      <c r="C23" s="23">
        <v>-146286</v>
      </c>
      <c r="D23" s="12"/>
      <c r="E23" s="345"/>
      <c r="F23" s="53"/>
      <c r="G23" s="42"/>
      <c r="H23" s="13"/>
      <c r="I23" s="13"/>
      <c r="J23" s="13"/>
      <c r="K23" s="13"/>
      <c r="L23" s="13"/>
      <c r="M23" s="53"/>
      <c r="N23" s="53"/>
      <c r="O23" s="53"/>
      <c r="P23" s="53"/>
      <c r="Q23" s="53"/>
    </row>
    <row r="24" spans="1:17" ht="15" customHeight="1">
      <c r="A24" s="22" t="s">
        <v>59</v>
      </c>
      <c r="B24" s="18" t="s">
        <v>60</v>
      </c>
      <c r="C24" s="30">
        <v>105825</v>
      </c>
      <c r="D24" s="12"/>
      <c r="E24" s="345"/>
      <c r="F24" s="53"/>
      <c r="G24" s="42"/>
      <c r="H24" s="13"/>
      <c r="I24" s="13"/>
      <c r="J24" s="13"/>
      <c r="K24" s="13"/>
      <c r="L24" s="13"/>
      <c r="M24" s="53"/>
      <c r="N24" s="53"/>
      <c r="O24" s="53"/>
      <c r="P24" s="53"/>
      <c r="Q24" s="53"/>
    </row>
    <row r="25" spans="1:17" ht="15" customHeight="1">
      <c r="A25" s="25" t="s">
        <v>63</v>
      </c>
      <c r="B25" s="35"/>
      <c r="C25" s="27">
        <f>SUM(C7:C24)</f>
        <v>1342999</v>
      </c>
      <c r="D25" s="12"/>
      <c r="E25" s="345"/>
      <c r="F25" s="53"/>
      <c r="G25" s="42"/>
      <c r="H25" s="13"/>
      <c r="I25" s="13"/>
      <c r="J25" s="13"/>
      <c r="K25" s="13"/>
      <c r="L25" s="13"/>
      <c r="M25" s="53"/>
      <c r="N25" s="53"/>
      <c r="O25" s="53"/>
      <c r="P25" s="53"/>
      <c r="Q25" s="53"/>
    </row>
    <row r="26" spans="1:17" ht="15" customHeight="1">
      <c r="A26" s="343" t="s">
        <v>66</v>
      </c>
      <c r="B26" s="343"/>
      <c r="C26" s="343"/>
      <c r="D26" s="12"/>
      <c r="E26" s="345"/>
      <c r="F26" s="53"/>
      <c r="G26" s="42"/>
      <c r="H26" s="13"/>
      <c r="I26" s="13"/>
      <c r="J26" s="13"/>
      <c r="K26" s="13"/>
      <c r="L26" s="13"/>
      <c r="M26" s="53"/>
      <c r="N26" s="53"/>
      <c r="O26" s="53"/>
      <c r="P26" s="53"/>
      <c r="Q26" s="53"/>
    </row>
    <row r="27" spans="1:17" ht="15" customHeight="1">
      <c r="A27" s="22" t="s">
        <v>245</v>
      </c>
      <c r="B27" s="15" t="s">
        <v>246</v>
      </c>
      <c r="C27" s="23"/>
      <c r="D27" s="12"/>
      <c r="E27" s="345"/>
      <c r="F27" s="53"/>
      <c r="G27" s="42"/>
      <c r="H27" s="13"/>
      <c r="I27" s="13"/>
      <c r="J27" s="13"/>
      <c r="K27" s="13"/>
      <c r="L27" s="13"/>
      <c r="M27" s="53"/>
      <c r="N27" s="53"/>
      <c r="O27" s="53"/>
      <c r="P27" s="53"/>
      <c r="Q27" s="53"/>
    </row>
    <row r="28" spans="1:17" ht="15" customHeight="1">
      <c r="A28" s="22" t="s">
        <v>247</v>
      </c>
      <c r="B28" s="15" t="s">
        <v>248</v>
      </c>
      <c r="C28" s="23"/>
      <c r="D28" s="12"/>
      <c r="E28" s="345"/>
      <c r="F28" s="53"/>
      <c r="G28" s="42"/>
      <c r="H28" s="13"/>
      <c r="I28" s="13"/>
      <c r="J28" s="13"/>
      <c r="K28" s="13"/>
      <c r="L28" s="13"/>
      <c r="M28" s="53"/>
      <c r="N28" s="53"/>
      <c r="O28" s="53"/>
      <c r="P28" s="53"/>
      <c r="Q28" s="53"/>
    </row>
    <row r="29" spans="1:17" ht="15" customHeight="1">
      <c r="A29" s="22" t="s">
        <v>249</v>
      </c>
      <c r="B29" s="15" t="s">
        <v>250</v>
      </c>
      <c r="C29" s="23">
        <v>268250</v>
      </c>
      <c r="D29" s="12"/>
      <c r="E29" s="345"/>
      <c r="F29" s="53"/>
      <c r="G29" s="42"/>
      <c r="H29" s="13"/>
      <c r="I29" s="13"/>
      <c r="J29" s="13"/>
      <c r="K29" s="13"/>
      <c r="L29" s="13"/>
      <c r="M29" s="53"/>
      <c r="N29" s="53"/>
      <c r="O29" s="53"/>
      <c r="P29" s="53"/>
      <c r="Q29" s="53"/>
    </row>
    <row r="30" spans="1:17" ht="15" customHeight="1">
      <c r="A30" s="22" t="s">
        <v>251</v>
      </c>
      <c r="B30" s="15" t="s">
        <v>252</v>
      </c>
      <c r="C30" s="23">
        <v>36658</v>
      </c>
      <c r="D30" s="12"/>
      <c r="E30" s="345"/>
      <c r="F30" s="53"/>
      <c r="G30" s="42"/>
      <c r="H30" s="13"/>
      <c r="I30" s="13"/>
      <c r="J30" s="13"/>
      <c r="K30" s="13"/>
      <c r="L30" s="13"/>
      <c r="M30" s="53"/>
      <c r="N30" s="53"/>
      <c r="O30" s="53"/>
      <c r="P30" s="53"/>
      <c r="Q30" s="53"/>
    </row>
    <row r="31" spans="1:17" ht="15" customHeight="1">
      <c r="A31" s="22" t="s">
        <v>107</v>
      </c>
      <c r="B31" s="15" t="s">
        <v>108</v>
      </c>
      <c r="C31" s="23">
        <v>22579</v>
      </c>
      <c r="D31" s="12"/>
      <c r="E31" s="345"/>
      <c r="F31" s="53"/>
      <c r="G31" s="42"/>
      <c r="H31" s="13"/>
      <c r="I31" s="13"/>
      <c r="J31" s="13"/>
      <c r="K31" s="13"/>
      <c r="L31" s="13"/>
      <c r="M31" s="53"/>
      <c r="N31" s="53"/>
      <c r="O31" s="53"/>
      <c r="P31" s="53"/>
      <c r="Q31" s="53"/>
    </row>
    <row r="32" spans="1:17" ht="15" customHeight="1">
      <c r="A32" s="22" t="s">
        <v>116</v>
      </c>
      <c r="B32" s="15" t="s">
        <v>117</v>
      </c>
      <c r="C32" s="23"/>
      <c r="D32" s="12"/>
      <c r="E32" s="345"/>
      <c r="F32" s="53"/>
      <c r="G32" s="42"/>
      <c r="H32" s="13"/>
      <c r="I32" s="13"/>
      <c r="J32" s="13"/>
      <c r="K32" s="13"/>
      <c r="L32" s="13"/>
      <c r="M32" s="53"/>
      <c r="N32" s="53"/>
      <c r="O32" s="53"/>
      <c r="P32" s="53"/>
      <c r="Q32" s="53"/>
    </row>
    <row r="33" spans="1:17" ht="15" customHeight="1">
      <c r="A33" s="22" t="s">
        <v>118</v>
      </c>
      <c r="B33" s="15" t="s">
        <v>119</v>
      </c>
      <c r="C33" s="23"/>
      <c r="D33" s="12"/>
      <c r="E33" s="345"/>
      <c r="F33" s="53"/>
      <c r="G33" s="42"/>
      <c r="H33" s="13"/>
      <c r="I33" s="13"/>
      <c r="J33" s="13"/>
      <c r="K33" s="13"/>
      <c r="L33" s="13"/>
      <c r="M33" s="53"/>
      <c r="N33" s="53"/>
      <c r="O33" s="53"/>
      <c r="P33" s="53"/>
      <c r="Q33" s="53"/>
    </row>
    <row r="34" spans="1:17" ht="15" customHeight="1">
      <c r="A34" s="22" t="s">
        <v>120</v>
      </c>
      <c r="B34" s="15" t="s">
        <v>121</v>
      </c>
      <c r="C34" s="30"/>
      <c r="D34" s="12"/>
      <c r="E34" s="40"/>
      <c r="F34" s="41"/>
      <c r="G34" s="42"/>
      <c r="H34" s="13"/>
      <c r="I34" s="13"/>
      <c r="J34" s="13"/>
      <c r="K34" s="13"/>
      <c r="L34" s="13"/>
      <c r="M34" s="53"/>
      <c r="N34" s="53"/>
      <c r="O34" s="53"/>
      <c r="P34" s="53"/>
      <c r="Q34" s="53"/>
    </row>
    <row r="35" spans="1:17" ht="15" customHeight="1">
      <c r="A35" s="25" t="s">
        <v>122</v>
      </c>
      <c r="B35" s="35"/>
      <c r="C35" s="27">
        <f>SUM(C27:C34)</f>
        <v>327487</v>
      </c>
      <c r="D35" s="12"/>
      <c r="E35" s="44"/>
      <c r="F35" s="347"/>
      <c r="G35" s="46"/>
      <c r="H35" s="13"/>
      <c r="I35" s="13"/>
      <c r="J35" s="13"/>
      <c r="K35" s="13"/>
      <c r="L35" s="13"/>
      <c r="M35" s="53"/>
      <c r="N35" s="53"/>
      <c r="O35" s="53"/>
      <c r="P35" s="53"/>
      <c r="Q35" s="53"/>
    </row>
    <row r="36" spans="1:17" ht="18" customHeight="1">
      <c r="A36" s="47" t="s">
        <v>129</v>
      </c>
      <c r="B36" s="47"/>
      <c r="C36" s="48">
        <f>C25+C35</f>
        <v>1670486</v>
      </c>
      <c r="D36" s="49"/>
      <c r="E36" s="50" t="s">
        <v>129</v>
      </c>
      <c r="F36" s="50"/>
      <c r="G36" s="48">
        <f>G9+G16+G19</f>
        <v>1670486</v>
      </c>
      <c r="H36" s="13"/>
      <c r="I36" s="13"/>
      <c r="J36" s="13"/>
      <c r="K36" s="13"/>
      <c r="L36" s="13"/>
      <c r="M36" s="53"/>
      <c r="N36" s="53"/>
      <c r="O36" s="53"/>
      <c r="P36" s="53"/>
      <c r="Q36" s="53"/>
    </row>
    <row r="37" spans="8:17" ht="14.25" customHeight="1">
      <c r="H37" s="53"/>
      <c r="I37" s="53"/>
      <c r="J37" s="53"/>
      <c r="K37" s="53"/>
      <c r="L37" s="53"/>
      <c r="M37" s="53"/>
      <c r="N37" s="53"/>
      <c r="O37" s="53"/>
      <c r="P37" s="53"/>
      <c r="Q37" s="53"/>
    </row>
    <row r="38" spans="1:17" ht="10.5">
      <c r="A38" s="52" t="s">
        <v>130</v>
      </c>
      <c r="H38" s="53"/>
      <c r="I38" s="53"/>
      <c r="J38" s="53"/>
      <c r="K38" s="53"/>
      <c r="L38" s="53"/>
      <c r="M38" s="53"/>
      <c r="N38" s="53"/>
      <c r="O38" s="53"/>
      <c r="P38" s="53"/>
      <c r="Q38" s="53"/>
    </row>
    <row r="39" spans="8:17" ht="10.5">
      <c r="H39" s="53"/>
      <c r="I39" s="53"/>
      <c r="J39" s="53"/>
      <c r="K39" s="53"/>
      <c r="L39" s="53"/>
      <c r="M39" s="53"/>
      <c r="N39" s="53"/>
      <c r="O39" s="53"/>
      <c r="P39" s="53"/>
      <c r="Q39" s="53"/>
    </row>
    <row r="40" spans="8:17" ht="10.5"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8:17" ht="10.5" customHeight="1">
      <c r="H41" s="53"/>
      <c r="I41" s="342"/>
      <c r="J41" s="342"/>
      <c r="K41" s="342"/>
      <c r="L41" s="342"/>
      <c r="M41" s="53"/>
      <c r="N41" s="53"/>
      <c r="O41" s="53"/>
      <c r="P41" s="53"/>
      <c r="Q41" s="53"/>
    </row>
    <row r="42" spans="8:17" ht="10.5" customHeight="1">
      <c r="H42" s="342"/>
      <c r="I42" s="342"/>
      <c r="J42" s="342"/>
      <c r="K42" s="342"/>
      <c r="L42" s="342"/>
      <c r="M42" s="53"/>
      <c r="N42" s="53"/>
      <c r="O42" s="53"/>
      <c r="P42" s="53"/>
      <c r="Q42" s="53"/>
    </row>
    <row r="43" spans="13:17" ht="9" customHeight="1">
      <c r="M43" s="53"/>
      <c r="N43" s="53"/>
      <c r="O43" s="53"/>
      <c r="P43" s="53"/>
      <c r="Q43" s="53"/>
    </row>
    <row r="44" spans="13:17" ht="12.75" customHeight="1" hidden="1">
      <c r="M44" s="53"/>
      <c r="N44" s="53"/>
      <c r="O44" s="53"/>
      <c r="P44" s="53"/>
      <c r="Q44" s="53"/>
    </row>
    <row r="45" spans="13:17" ht="12.75" customHeight="1" hidden="1">
      <c r="M45" s="53"/>
      <c r="N45" s="53"/>
      <c r="O45" s="53"/>
      <c r="P45" s="53"/>
      <c r="Q45" s="53"/>
    </row>
    <row r="46" s="53" customFormat="1" ht="23.25" customHeight="1">
      <c r="B46" s="54"/>
    </row>
    <row r="47" s="53" customFormat="1" ht="10.5" customHeight="1">
      <c r="B47" s="54"/>
    </row>
    <row r="48" spans="13:17" ht="11.25" customHeight="1">
      <c r="M48" s="53"/>
      <c r="N48" s="53"/>
      <c r="O48" s="53"/>
      <c r="P48" s="53"/>
      <c r="Q48" s="53"/>
    </row>
    <row r="49" spans="13:17" ht="10.5">
      <c r="M49" s="53"/>
      <c r="N49" s="53"/>
      <c r="O49" s="53"/>
      <c r="P49" s="53"/>
      <c r="Q49" s="53"/>
    </row>
  </sheetData>
  <sheetProtection sheet="1" objects="1" scenarios="1"/>
  <mergeCells count="16">
    <mergeCell ref="A1:G1"/>
    <mergeCell ref="E2:G2"/>
    <mergeCell ref="A3:F3"/>
    <mergeCell ref="H3:L3"/>
    <mergeCell ref="A4:C4"/>
    <mergeCell ref="E4:G4"/>
    <mergeCell ref="H4:L19"/>
    <mergeCell ref="A6:C6"/>
    <mergeCell ref="E6:G6"/>
    <mergeCell ref="E10:G10"/>
    <mergeCell ref="E17:G17"/>
    <mergeCell ref="H20:L21"/>
    <mergeCell ref="H22:L36"/>
    <mergeCell ref="A26:C26"/>
    <mergeCell ref="A36:B36"/>
    <mergeCell ref="E36:F36"/>
  </mergeCells>
  <dataValidations count="1">
    <dataValidation type="whole" allowBlank="1" showErrorMessage="1" errorTitle="ERRORE NEL DATO IMMESSO" error="INSERIRE SOLO NUMERI INTERI" sqref="C7:C25 G7:G9 G11:G16 G18:G20 C27:C35 G34:G35">
      <formula1>-999999999999</formula1>
      <formula2>999999999999</formula2>
    </dataValidation>
  </dataValidations>
  <printOptions horizontalCentered="1" verticalCentered="1"/>
  <pageMargins left="0" right="0" top="0.19652777777777777" bottom="0.31527777777777777" header="0.5118055555555556" footer="0.5118055555555556"/>
  <pageSetup horizontalDpi="300" verticalDpi="300" orientation="landscape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1"/>
  <sheetViews>
    <sheetView showGridLines="0" zoomScale="75" zoomScaleNormal="75" workbookViewId="0" topLeftCell="A179">
      <selection activeCell="J189" sqref="J189"/>
    </sheetView>
  </sheetViews>
  <sheetFormatPr defaultColWidth="1.3359375" defaultRowHeight="11.25" zeroHeight="1"/>
  <cols>
    <col min="1" max="1" width="7.66015625" style="139" customWidth="1"/>
    <col min="2" max="7" width="28.83203125" style="56" customWidth="1"/>
    <col min="8" max="8" width="0" style="57" hidden="1" customWidth="1"/>
    <col min="9" max="9" width="0" style="348" hidden="1" customWidth="1"/>
    <col min="10" max="12" width="12.83203125" style="59" customWidth="1"/>
    <col min="13" max="16384" width="0" style="59" hidden="1" customWidth="1"/>
  </cols>
  <sheetData>
    <row r="1" spans="1:8" ht="45" customHeight="1">
      <c r="A1" s="349"/>
      <c r="B1" s="61"/>
      <c r="C1" s="61"/>
      <c r="D1" s="350" t="s">
        <v>131</v>
      </c>
      <c r="E1" s="61"/>
      <c r="F1" s="61"/>
      <c r="G1" s="63"/>
      <c r="H1" s="64" t="s">
        <v>197</v>
      </c>
    </row>
    <row r="2" spans="1:8" ht="22.5">
      <c r="A2" s="351"/>
      <c r="B2" s="66"/>
      <c r="C2" s="352" t="s">
        <v>132</v>
      </c>
      <c r="D2" s="66"/>
      <c r="E2" s="66"/>
      <c r="F2" s="66"/>
      <c r="G2" s="68"/>
      <c r="H2" s="64"/>
    </row>
    <row r="3" spans="1:8" ht="41.25" customHeight="1">
      <c r="A3" s="351"/>
      <c r="B3" s="353" t="s">
        <v>133</v>
      </c>
      <c r="C3" s="70"/>
      <c r="D3" s="66"/>
      <c r="E3" s="66"/>
      <c r="F3" s="66"/>
      <c r="G3" s="68"/>
      <c r="H3" s="64"/>
    </row>
    <row r="4" spans="1:9" s="78" customFormat="1" ht="45" customHeight="1">
      <c r="A4" s="354"/>
      <c r="B4" s="355" t="s">
        <v>134</v>
      </c>
      <c r="C4" s="356"/>
      <c r="D4" s="74"/>
      <c r="E4" s="74"/>
      <c r="F4" s="74"/>
      <c r="G4" s="75"/>
      <c r="H4" s="76"/>
      <c r="I4" s="357"/>
    </row>
    <row r="5" ht="16.5" customHeight="1">
      <c r="H5" s="64"/>
    </row>
    <row r="6" spans="1:9" s="59" customFormat="1" ht="19.5">
      <c r="A6" s="358"/>
      <c r="B6" s="80"/>
      <c r="G6" s="56"/>
      <c r="H6" s="64"/>
      <c r="I6" s="348"/>
    </row>
    <row r="7" spans="1:9" s="84" customFormat="1" ht="19.5">
      <c r="A7" s="139"/>
      <c r="B7" s="82"/>
      <c r="C7" s="83" t="str">
        <f>'[1]t1'!A1</f>
        <v>COMPARTO REGIONI ED AUTONOMIE LOCALI</v>
      </c>
      <c r="E7" s="85"/>
      <c r="F7" s="86"/>
      <c r="G7" s="82"/>
      <c r="H7" s="87"/>
      <c r="I7" s="359"/>
    </row>
    <row r="8" spans="1:9" s="84" customFormat="1" ht="19.5" customHeight="1">
      <c r="A8" s="139"/>
      <c r="B8" s="82"/>
      <c r="C8" s="82"/>
      <c r="D8" s="88"/>
      <c r="F8" s="82"/>
      <c r="G8" s="82"/>
      <c r="H8" s="87"/>
      <c r="I8" s="359"/>
    </row>
    <row r="9" spans="1:9" s="84" customFormat="1" ht="30.75" customHeight="1">
      <c r="A9" s="89"/>
      <c r="B9" s="82"/>
      <c r="C9" s="90" t="s">
        <v>136</v>
      </c>
      <c r="D9" s="90"/>
      <c r="E9" s="360" t="s">
        <v>253</v>
      </c>
      <c r="F9" s="92" t="s">
        <v>138</v>
      </c>
      <c r="G9" s="82"/>
      <c r="H9" s="87"/>
      <c r="I9" s="359"/>
    </row>
    <row r="10" spans="1:9" s="84" customFormat="1" ht="30.75" customHeight="1">
      <c r="A10" s="89"/>
      <c r="B10" s="82"/>
      <c r="C10" s="82"/>
      <c r="D10" s="93"/>
      <c r="E10" s="85"/>
      <c r="F10" s="85"/>
      <c r="G10" s="82"/>
      <c r="H10" s="87"/>
      <c r="I10" s="359"/>
    </row>
    <row r="11" spans="1:7" ht="15">
      <c r="A11" s="89"/>
      <c r="B11" s="94" t="s">
        <v>139</v>
      </c>
      <c r="C11" s="95"/>
      <c r="D11" s="95"/>
      <c r="E11" s="95"/>
      <c r="F11" s="95"/>
      <c r="G11" s="95"/>
    </row>
    <row r="12" spans="1:7" ht="18" customHeight="1">
      <c r="A12" s="96"/>
      <c r="B12" s="97"/>
      <c r="C12" s="98"/>
      <c r="D12" s="98"/>
      <c r="E12" s="99" t="s">
        <v>140</v>
      </c>
      <c r="F12" s="100" t="s">
        <v>141</v>
      </c>
      <c r="G12" s="101" t="s">
        <v>142</v>
      </c>
    </row>
    <row r="13" spans="1:9" s="107" customFormat="1" ht="30" customHeight="1">
      <c r="A13" s="102"/>
      <c r="B13" s="103" t="s">
        <v>143</v>
      </c>
      <c r="C13" s="103"/>
      <c r="D13" s="103"/>
      <c r="E13" s="104">
        <v>1</v>
      </c>
      <c r="F13" s="104">
        <v>3</v>
      </c>
      <c r="G13" s="104">
        <v>2010</v>
      </c>
      <c r="H13" s="105"/>
      <c r="I13" s="361"/>
    </row>
    <row r="14" spans="1:9" s="107" customFormat="1" ht="9" customHeight="1">
      <c r="A14" s="102"/>
      <c r="B14" s="108"/>
      <c r="C14" s="108"/>
      <c r="D14" s="108"/>
      <c r="E14" s="108"/>
      <c r="F14" s="108"/>
      <c r="G14" s="109"/>
      <c r="H14" s="105"/>
      <c r="I14" s="361"/>
    </row>
    <row r="15" spans="1:9" s="107" customFormat="1" ht="30" customHeight="1">
      <c r="A15" s="102"/>
      <c r="B15" s="110" t="s">
        <v>144</v>
      </c>
      <c r="C15" s="110"/>
      <c r="D15" s="110"/>
      <c r="E15" s="111">
        <v>20</v>
      </c>
      <c r="F15" s="111">
        <v>9</v>
      </c>
      <c r="G15" s="111">
        <v>2010</v>
      </c>
      <c r="H15" s="105"/>
      <c r="I15" s="361"/>
    </row>
    <row r="16" spans="1:9" s="107" customFormat="1" ht="9" customHeight="1">
      <c r="A16" s="102"/>
      <c r="B16" s="112"/>
      <c r="C16" s="113"/>
      <c r="D16" s="113"/>
      <c r="E16" s="108"/>
      <c r="F16" s="108"/>
      <c r="G16" s="109"/>
      <c r="H16" s="105"/>
      <c r="I16" s="361"/>
    </row>
    <row r="17" spans="1:9" s="107" customFormat="1" ht="30" customHeight="1">
      <c r="A17" s="102"/>
      <c r="B17" s="110" t="s">
        <v>145</v>
      </c>
      <c r="C17" s="110"/>
      <c r="D17" s="110"/>
      <c r="E17" s="111">
        <v>26</v>
      </c>
      <c r="F17" s="111">
        <v>10</v>
      </c>
      <c r="G17" s="111">
        <v>2010</v>
      </c>
      <c r="H17" s="105"/>
      <c r="I17" s="361"/>
    </row>
    <row r="18" spans="1:9" s="107" customFormat="1" ht="9" customHeight="1">
      <c r="A18" s="102"/>
      <c r="B18" s="112"/>
      <c r="C18" s="113"/>
      <c r="D18" s="113"/>
      <c r="E18" s="108"/>
      <c r="F18" s="108"/>
      <c r="G18" s="109"/>
      <c r="H18" s="105"/>
      <c r="I18" s="361"/>
    </row>
    <row r="19" spans="1:7" ht="18" customHeight="1">
      <c r="A19" s="102"/>
      <c r="B19" s="115"/>
      <c r="C19" s="115"/>
      <c r="D19" s="112"/>
      <c r="E19" s="115"/>
      <c r="F19" s="117"/>
      <c r="G19" s="118" t="s">
        <v>146</v>
      </c>
    </row>
    <row r="20" spans="1:9" s="107" customFormat="1" ht="30" customHeight="1">
      <c r="A20" s="119">
        <v>1</v>
      </c>
      <c r="B20" s="110" t="s">
        <v>147</v>
      </c>
      <c r="C20" s="110"/>
      <c r="D20" s="110"/>
      <c r="E20" s="110"/>
      <c r="F20" s="110"/>
      <c r="G20" s="120">
        <v>2009</v>
      </c>
      <c r="H20" s="105"/>
      <c r="I20" s="361"/>
    </row>
    <row r="21" spans="1:9" s="107" customFormat="1" ht="9" customHeight="1">
      <c r="A21" s="119"/>
      <c r="B21" s="113"/>
      <c r="C21" s="113"/>
      <c r="D21" s="113"/>
      <c r="E21" s="113"/>
      <c r="F21" s="121"/>
      <c r="G21" s="122"/>
      <c r="H21" s="105"/>
      <c r="I21" s="361"/>
    </row>
    <row r="22" spans="1:9" s="107" customFormat="1" ht="30" customHeight="1">
      <c r="A22" s="119">
        <v>2</v>
      </c>
      <c r="B22" s="110" t="s">
        <v>254</v>
      </c>
      <c r="C22" s="110"/>
      <c r="D22" s="110"/>
      <c r="E22" s="110"/>
      <c r="F22" s="110"/>
      <c r="G22" s="120">
        <v>0</v>
      </c>
      <c r="H22" s="105"/>
      <c r="I22" s="361"/>
    </row>
    <row r="23" spans="1:9" s="107" customFormat="1" ht="9" customHeight="1">
      <c r="A23" s="102"/>
      <c r="B23" s="113"/>
      <c r="C23" s="113"/>
      <c r="D23" s="113"/>
      <c r="E23" s="113"/>
      <c r="F23" s="121"/>
      <c r="G23" s="122"/>
      <c r="H23" s="105"/>
      <c r="I23" s="361"/>
    </row>
    <row r="24" spans="1:9" s="107" customFormat="1" ht="30" customHeight="1">
      <c r="A24" s="119">
        <v>3</v>
      </c>
      <c r="B24" s="125" t="s">
        <v>255</v>
      </c>
      <c r="C24" s="125"/>
      <c r="D24" s="125"/>
      <c r="E24" s="125"/>
      <c r="F24" s="125"/>
      <c r="G24" s="120"/>
      <c r="H24" s="105"/>
      <c r="I24" s="361"/>
    </row>
    <row r="25" spans="1:9" s="107" customFormat="1" ht="9" customHeight="1">
      <c r="A25" s="102"/>
      <c r="B25" s="362"/>
      <c r="C25" s="127"/>
      <c r="D25" s="127"/>
      <c r="E25" s="127"/>
      <c r="F25" s="128"/>
      <c r="G25" s="109"/>
      <c r="H25" s="105"/>
      <c r="I25" s="361"/>
    </row>
    <row r="26" spans="1:9" s="107" customFormat="1" ht="30" customHeight="1">
      <c r="A26" s="119">
        <v>4</v>
      </c>
      <c r="B26" s="125" t="s">
        <v>150</v>
      </c>
      <c r="C26" s="125"/>
      <c r="D26" s="125"/>
      <c r="E26" s="125"/>
      <c r="F26" s="125"/>
      <c r="G26" s="123">
        <v>21</v>
      </c>
      <c r="H26" s="105"/>
      <c r="I26" s="361"/>
    </row>
    <row r="27" spans="1:9" s="107" customFormat="1" ht="9" customHeight="1">
      <c r="A27" s="102"/>
      <c r="B27" s="362"/>
      <c r="C27" s="363"/>
      <c r="D27" s="363"/>
      <c r="E27" s="363"/>
      <c r="F27" s="363"/>
      <c r="G27" s="131"/>
      <c r="H27" s="105"/>
      <c r="I27" s="361"/>
    </row>
    <row r="28" spans="1:9" s="107" customFormat="1" ht="30" customHeight="1">
      <c r="A28" s="119">
        <v>5</v>
      </c>
      <c r="B28" s="115" t="s">
        <v>151</v>
      </c>
      <c r="C28" s="113"/>
      <c r="D28" s="113"/>
      <c r="E28" s="113"/>
      <c r="F28" s="181"/>
      <c r="G28" s="364"/>
      <c r="H28" s="105"/>
      <c r="I28" s="361"/>
    </row>
    <row r="29" spans="1:9" s="107" customFormat="1" ht="9" customHeight="1">
      <c r="A29" s="102"/>
      <c r="B29" s="113"/>
      <c r="C29" s="113"/>
      <c r="D29" s="113"/>
      <c r="E29" s="113"/>
      <c r="F29" s="124"/>
      <c r="G29" s="132"/>
      <c r="H29" s="105"/>
      <c r="I29" s="361"/>
    </row>
    <row r="30" spans="1:9" s="107" customFormat="1" ht="30" customHeight="1">
      <c r="A30" s="119">
        <v>6</v>
      </c>
      <c r="B30" s="115" t="s">
        <v>151</v>
      </c>
      <c r="C30" s="113"/>
      <c r="D30" s="113"/>
      <c r="E30" s="113"/>
      <c r="F30" s="124"/>
      <c r="G30" s="129"/>
      <c r="H30" s="105"/>
      <c r="I30" s="361"/>
    </row>
    <row r="31" spans="1:9" s="107" customFormat="1" ht="9" customHeight="1">
      <c r="A31" s="102"/>
      <c r="B31" s="113"/>
      <c r="C31" s="113"/>
      <c r="D31" s="113"/>
      <c r="E31" s="113"/>
      <c r="F31" s="124"/>
      <c r="G31" s="132"/>
      <c r="H31" s="105"/>
      <c r="I31" s="361"/>
    </row>
    <row r="32" spans="1:9" s="107" customFormat="1" ht="30" customHeight="1">
      <c r="A32" s="119">
        <v>7</v>
      </c>
      <c r="B32" s="115" t="s">
        <v>151</v>
      </c>
      <c r="C32" s="113"/>
      <c r="D32" s="113"/>
      <c r="E32" s="113"/>
      <c r="F32" s="124"/>
      <c r="G32" s="129"/>
      <c r="H32" s="105"/>
      <c r="I32" s="361"/>
    </row>
    <row r="33" spans="1:9" s="107" customFormat="1" ht="9" customHeight="1">
      <c r="A33" s="102"/>
      <c r="B33" s="113"/>
      <c r="C33" s="113"/>
      <c r="D33" s="113"/>
      <c r="E33" s="113"/>
      <c r="F33" s="124"/>
      <c r="G33" s="132"/>
      <c r="H33" s="105"/>
      <c r="I33" s="361"/>
    </row>
    <row r="34" spans="1:9" s="107" customFormat="1" ht="30" customHeight="1">
      <c r="A34" s="119">
        <v>8</v>
      </c>
      <c r="B34" s="115" t="s">
        <v>151</v>
      </c>
      <c r="C34" s="113"/>
      <c r="D34" s="113"/>
      <c r="E34" s="113"/>
      <c r="F34" s="124"/>
      <c r="G34" s="129"/>
      <c r="H34" s="105"/>
      <c r="I34" s="361"/>
    </row>
    <row r="35" spans="1:9" s="107" customFormat="1" ht="9" customHeight="1">
      <c r="A35" s="188"/>
      <c r="B35" s="189"/>
      <c r="C35" s="189"/>
      <c r="D35" s="189"/>
      <c r="E35" s="189"/>
      <c r="F35" s="190"/>
      <c r="G35" s="136"/>
      <c r="H35" s="105"/>
      <c r="I35" s="361"/>
    </row>
    <row r="36" spans="1:9" s="107" customFormat="1" ht="18" customHeight="1">
      <c r="A36" s="137"/>
      <c r="B36" s="138"/>
      <c r="C36" s="138"/>
      <c r="D36" s="138"/>
      <c r="E36" s="138"/>
      <c r="F36" s="121"/>
      <c r="G36" s="121"/>
      <c r="H36" s="105"/>
      <c r="I36" s="361"/>
    </row>
    <row r="37" spans="2:7" ht="18" customHeight="1">
      <c r="B37" s="94" t="s">
        <v>152</v>
      </c>
      <c r="C37" s="95"/>
      <c r="D37" s="95"/>
      <c r="E37" s="95"/>
      <c r="F37" s="95"/>
      <c r="G37" s="95"/>
    </row>
    <row r="38" spans="1:7" ht="18" customHeight="1">
      <c r="A38" s="96"/>
      <c r="B38" s="140"/>
      <c r="C38" s="141"/>
      <c r="D38" s="141"/>
      <c r="E38" s="141"/>
      <c r="F38" s="141"/>
      <c r="G38" s="118" t="s">
        <v>146</v>
      </c>
    </row>
    <row r="39" spans="1:7" ht="30" customHeight="1">
      <c r="A39" s="119">
        <v>9</v>
      </c>
      <c r="B39" s="115" t="s">
        <v>151</v>
      </c>
      <c r="C39" s="143"/>
      <c r="D39" s="143"/>
      <c r="E39" s="143"/>
      <c r="F39" s="143"/>
      <c r="G39" s="129"/>
    </row>
    <row r="40" spans="1:7" ht="9" customHeight="1">
      <c r="A40" s="119"/>
      <c r="B40" s="142"/>
      <c r="C40" s="143"/>
      <c r="D40" s="143"/>
      <c r="E40" s="143"/>
      <c r="F40" s="143"/>
      <c r="G40" s="132"/>
    </row>
    <row r="41" spans="1:7" ht="30" customHeight="1">
      <c r="A41" s="119">
        <v>10</v>
      </c>
      <c r="B41" s="115" t="s">
        <v>151</v>
      </c>
      <c r="C41" s="143"/>
      <c r="D41" s="143"/>
      <c r="E41" s="143"/>
      <c r="F41" s="143"/>
      <c r="G41" s="129"/>
    </row>
    <row r="42" spans="1:7" ht="9" customHeight="1">
      <c r="A42" s="119"/>
      <c r="B42" s="142"/>
      <c r="C42" s="143"/>
      <c r="D42" s="143"/>
      <c r="E42" s="143"/>
      <c r="F42" s="143"/>
      <c r="G42" s="132"/>
    </row>
    <row r="43" spans="1:7" ht="30" customHeight="1">
      <c r="A43" s="119">
        <v>11</v>
      </c>
      <c r="B43" s="115" t="s">
        <v>151</v>
      </c>
      <c r="C43" s="143"/>
      <c r="D43" s="143"/>
      <c r="E43" s="143"/>
      <c r="F43" s="143"/>
      <c r="G43" s="129"/>
    </row>
    <row r="44" spans="1:7" ht="9" customHeight="1">
      <c r="A44" s="119"/>
      <c r="B44" s="142"/>
      <c r="C44" s="143"/>
      <c r="D44" s="143"/>
      <c r="E44" s="143"/>
      <c r="F44" s="143"/>
      <c r="G44" s="132"/>
    </row>
    <row r="45" spans="1:7" ht="30" customHeight="1">
      <c r="A45" s="119">
        <v>12</v>
      </c>
      <c r="B45" s="115" t="s">
        <v>151</v>
      </c>
      <c r="C45" s="143"/>
      <c r="D45" s="143"/>
      <c r="E45" s="143"/>
      <c r="F45" s="143"/>
      <c r="G45" s="129"/>
    </row>
    <row r="46" spans="1:7" ht="9" customHeight="1">
      <c r="A46" s="119"/>
      <c r="B46" s="142"/>
      <c r="C46" s="143"/>
      <c r="D46" s="143"/>
      <c r="E46" s="143"/>
      <c r="F46" s="143"/>
      <c r="G46" s="145"/>
    </row>
    <row r="47" spans="1:7" ht="18" customHeight="1">
      <c r="A47" s="119"/>
      <c r="B47" s="146"/>
      <c r="C47" s="146"/>
      <c r="D47" s="147"/>
      <c r="E47" s="147"/>
      <c r="F47" s="148" t="s">
        <v>155</v>
      </c>
      <c r="G47" s="149" t="s">
        <v>156</v>
      </c>
    </row>
    <row r="48" spans="1:9" ht="30" customHeight="1">
      <c r="A48" s="119">
        <v>13</v>
      </c>
      <c r="B48" s="115" t="s">
        <v>256</v>
      </c>
      <c r="C48" s="124"/>
      <c r="D48" s="124"/>
      <c r="E48" s="152"/>
      <c r="F48" s="171"/>
      <c r="G48" s="171"/>
      <c r="H48" s="151" t="b">
        <f>FALSE</f>
        <v>0</v>
      </c>
      <c r="I48" s="348">
        <f>IF(H48=1,"VERO",IF(H48=2,"FALSO",""))</f>
      </c>
    </row>
    <row r="49" spans="1:7" ht="9" customHeight="1">
      <c r="A49" s="102"/>
      <c r="B49" s="365"/>
      <c r="C49" s="205"/>
      <c r="D49" s="152"/>
      <c r="E49" s="152"/>
      <c r="F49" s="152"/>
      <c r="G49" s="153"/>
    </row>
    <row r="50" spans="1:7" ht="30" customHeight="1">
      <c r="A50" s="119">
        <v>14</v>
      </c>
      <c r="B50" s="115" t="s">
        <v>151</v>
      </c>
      <c r="C50" s="124"/>
      <c r="D50" s="124"/>
      <c r="E50" s="124"/>
      <c r="F50" s="366"/>
      <c r="G50" s="366"/>
    </row>
    <row r="51" spans="1:7" ht="9" customHeight="1">
      <c r="A51" s="102"/>
      <c r="B51" s="112"/>
      <c r="C51" s="124"/>
      <c r="D51" s="124"/>
      <c r="E51" s="124"/>
      <c r="F51" s="121"/>
      <c r="G51" s="122"/>
    </row>
    <row r="52" spans="1:7" ht="30" customHeight="1">
      <c r="A52" s="119">
        <v>15</v>
      </c>
      <c r="B52" s="115" t="s">
        <v>151</v>
      </c>
      <c r="C52" s="367"/>
      <c r="D52" s="367"/>
      <c r="E52" s="367"/>
      <c r="F52" s="366"/>
      <c r="G52" s="366"/>
    </row>
    <row r="53" spans="1:7" ht="9" customHeight="1">
      <c r="A53" s="102"/>
      <c r="B53" s="112"/>
      <c r="C53" s="367"/>
      <c r="D53" s="367"/>
      <c r="E53" s="367"/>
      <c r="F53" s="155"/>
      <c r="G53" s="156"/>
    </row>
    <row r="54" spans="1:7" ht="30" customHeight="1">
      <c r="A54" s="119">
        <v>16</v>
      </c>
      <c r="B54" s="115" t="s">
        <v>151</v>
      </c>
      <c r="C54" s="367"/>
      <c r="D54" s="367"/>
      <c r="E54" s="367"/>
      <c r="F54" s="207"/>
      <c r="G54" s="207"/>
    </row>
    <row r="55" spans="1:7" ht="9" customHeight="1">
      <c r="A55" s="102"/>
      <c r="B55" s="161"/>
      <c r="C55" s="367"/>
      <c r="D55" s="367"/>
      <c r="E55" s="367"/>
      <c r="F55" s="121"/>
      <c r="G55" s="122"/>
    </row>
    <row r="56" spans="1:7" ht="30" customHeight="1">
      <c r="A56" s="119">
        <v>17</v>
      </c>
      <c r="B56" s="368" t="s">
        <v>257</v>
      </c>
      <c r="C56" s="368"/>
      <c r="D56" s="368"/>
      <c r="E56" s="368"/>
      <c r="F56" s="148" t="s">
        <v>162</v>
      </c>
      <c r="G56" s="149" t="s">
        <v>163</v>
      </c>
    </row>
    <row r="57" spans="1:7" ht="30" customHeight="1">
      <c r="A57" s="119"/>
      <c r="B57" s="369"/>
      <c r="C57" s="370"/>
      <c r="D57" s="371"/>
      <c r="E57" s="372"/>
      <c r="F57" s="111">
        <v>14</v>
      </c>
      <c r="G57" s="111">
        <v>40089</v>
      </c>
    </row>
    <row r="58" spans="1:7" ht="9" customHeight="1">
      <c r="A58" s="119"/>
      <c r="B58" s="147"/>
      <c r="C58" s="147"/>
      <c r="D58" s="147"/>
      <c r="E58" s="147"/>
      <c r="F58" s="108"/>
      <c r="G58" s="109"/>
    </row>
    <row r="59" spans="1:9" s="107" customFormat="1" ht="30" customHeight="1">
      <c r="A59" s="119"/>
      <c r="B59" s="373"/>
      <c r="C59" s="373"/>
      <c r="D59" s="373"/>
      <c r="E59" s="147"/>
      <c r="F59" s="111">
        <v>6</v>
      </c>
      <c r="G59" s="111">
        <v>34155</v>
      </c>
      <c r="H59" s="105"/>
      <c r="I59" s="361"/>
    </row>
    <row r="60" spans="1:9" s="107" customFormat="1" ht="9" customHeight="1">
      <c r="A60" s="119"/>
      <c r="B60" s="159"/>
      <c r="C60" s="146"/>
      <c r="D60" s="147"/>
      <c r="E60" s="161"/>
      <c r="F60" s="143"/>
      <c r="G60" s="162"/>
      <c r="H60" s="105"/>
      <c r="I60" s="361"/>
    </row>
    <row r="61" spans="1:9" s="107" customFormat="1" ht="30" customHeight="1">
      <c r="A61" s="119"/>
      <c r="B61" s="159"/>
      <c r="C61" s="146"/>
      <c r="D61" s="147"/>
      <c r="E61" s="161"/>
      <c r="F61" s="111">
        <v>9</v>
      </c>
      <c r="G61" s="111">
        <v>27560</v>
      </c>
      <c r="H61" s="105"/>
      <c r="I61" s="361"/>
    </row>
    <row r="62" spans="1:9" s="107" customFormat="1" ht="9" customHeight="1">
      <c r="A62" s="119"/>
      <c r="B62" s="159"/>
      <c r="C62" s="146"/>
      <c r="D62" s="147"/>
      <c r="E62" s="147"/>
      <c r="F62" s="143"/>
      <c r="G62" s="144"/>
      <c r="H62" s="105"/>
      <c r="I62" s="361"/>
    </row>
    <row r="63" spans="1:9" s="107" customFormat="1" ht="30" customHeight="1">
      <c r="A63" s="163"/>
      <c r="B63" s="164"/>
      <c r="C63" s="165"/>
      <c r="D63" s="166"/>
      <c r="E63" s="166"/>
      <c r="F63" s="111">
        <v>10</v>
      </c>
      <c r="G63" s="111">
        <v>23604</v>
      </c>
      <c r="H63" s="105"/>
      <c r="I63" s="361"/>
    </row>
    <row r="64" spans="1:9" s="107" customFormat="1" ht="18" customHeight="1">
      <c r="A64" s="89"/>
      <c r="B64" s="161"/>
      <c r="C64" s="146"/>
      <c r="D64" s="147"/>
      <c r="E64" s="147"/>
      <c r="F64" s="117"/>
      <c r="G64" s="117"/>
      <c r="H64" s="105"/>
      <c r="I64" s="361"/>
    </row>
    <row r="65" spans="1:9" s="107" customFormat="1" ht="18" customHeight="1">
      <c r="A65" s="139"/>
      <c r="B65" s="167" t="s">
        <v>258</v>
      </c>
      <c r="C65" s="168"/>
      <c r="D65" s="56"/>
      <c r="E65" s="56"/>
      <c r="F65" s="95"/>
      <c r="G65" s="95"/>
      <c r="H65" s="105"/>
      <c r="I65" s="361"/>
    </row>
    <row r="66" spans="1:9" s="107" customFormat="1" ht="18" customHeight="1">
      <c r="A66" s="96"/>
      <c r="B66" s="169"/>
      <c r="C66" s="169"/>
      <c r="D66" s="98"/>
      <c r="E66" s="98"/>
      <c r="F66" s="148" t="s">
        <v>155</v>
      </c>
      <c r="G66" s="149" t="s">
        <v>156</v>
      </c>
      <c r="H66" s="105"/>
      <c r="I66" s="361"/>
    </row>
    <row r="67" spans="1:9" s="173" customFormat="1" ht="30" customHeight="1">
      <c r="A67" s="119">
        <v>18</v>
      </c>
      <c r="B67" s="110" t="s">
        <v>259</v>
      </c>
      <c r="C67" s="110"/>
      <c r="D67" s="110"/>
      <c r="E67" s="110"/>
      <c r="F67" s="171"/>
      <c r="G67" s="171"/>
      <c r="H67" s="374" t="b">
        <f>FALSE</f>
        <v>0</v>
      </c>
      <c r="I67" s="348">
        <f>IF(H67=1,"VERO",IF(H67=2,"FALSO",""))</f>
      </c>
    </row>
    <row r="68" spans="1:9" s="173" customFormat="1" ht="9" customHeight="1">
      <c r="A68" s="102"/>
      <c r="B68" s="112"/>
      <c r="C68" s="115"/>
      <c r="D68" s="115"/>
      <c r="E68" s="124"/>
      <c r="F68" s="121"/>
      <c r="G68" s="122"/>
      <c r="H68" s="375"/>
      <c r="I68" s="376"/>
    </row>
    <row r="69" spans="1:12" s="173" customFormat="1" ht="30" customHeight="1">
      <c r="A69" s="119">
        <v>19</v>
      </c>
      <c r="B69" s="110" t="s">
        <v>260</v>
      </c>
      <c r="C69" s="110"/>
      <c r="D69" s="110"/>
      <c r="E69" s="110"/>
      <c r="F69" s="150"/>
      <c r="G69" s="150"/>
      <c r="H69" s="374" t="b">
        <f>FALSE</f>
        <v>0</v>
      </c>
      <c r="I69" s="348">
        <f>IF(H69=1,"VERO",IF(H69=2,"FALSO",""))</f>
      </c>
      <c r="J69" s="377">
        <f>IF((G76+G78+G80)&gt;0,"Grado di differenziazione dei premi di risultato regolati dall'accordo annuale sul fondo 2009 (le percentuali vanno calcolate con riferimento al totale dei dipendenti dell'Area / Categoria / Fascia al 31/12 dell'anno precedente):","")</f>
        <v>0</v>
      </c>
      <c r="K69" s="377"/>
      <c r="L69" s="377"/>
    </row>
    <row r="70" spans="1:12" s="177" customFormat="1" ht="9" customHeight="1">
      <c r="A70" s="119"/>
      <c r="B70" s="113"/>
      <c r="C70" s="113"/>
      <c r="D70" s="113"/>
      <c r="E70" s="115"/>
      <c r="F70" s="117"/>
      <c r="G70" s="178"/>
      <c r="H70" s="184"/>
      <c r="I70" s="378"/>
      <c r="J70" s="377"/>
      <c r="K70" s="377"/>
      <c r="L70" s="377"/>
    </row>
    <row r="71" spans="1:12" s="177" customFormat="1" ht="30" customHeight="1">
      <c r="A71" s="119">
        <v>20</v>
      </c>
      <c r="B71" s="110" t="s">
        <v>261</v>
      </c>
      <c r="C71" s="110"/>
      <c r="D71" s="110"/>
      <c r="E71" s="110"/>
      <c r="F71" s="150"/>
      <c r="G71" s="150"/>
      <c r="H71" s="291" t="b">
        <f>FALSE</f>
        <v>0</v>
      </c>
      <c r="I71" s="348">
        <f>IF(H71=1,"VERO",IF(H71=2,"FALSO",""))</f>
      </c>
      <c r="J71" s="377"/>
      <c r="K71" s="377"/>
      <c r="L71" s="377"/>
    </row>
    <row r="72" spans="1:12" s="177" customFormat="1" ht="9" customHeight="1">
      <c r="A72" s="119"/>
      <c r="B72" s="113"/>
      <c r="C72" s="113"/>
      <c r="D72" s="113"/>
      <c r="E72" s="115"/>
      <c r="F72" s="117"/>
      <c r="G72" s="178"/>
      <c r="H72" s="184"/>
      <c r="I72" s="378"/>
      <c r="J72" s="377"/>
      <c r="K72" s="377"/>
      <c r="L72" s="377"/>
    </row>
    <row r="73" spans="1:12" s="177" customFormat="1" ht="30" customHeight="1">
      <c r="A73" s="119">
        <v>21</v>
      </c>
      <c r="B73" s="110" t="s">
        <v>262</v>
      </c>
      <c r="C73" s="110"/>
      <c r="D73" s="110"/>
      <c r="E73" s="110"/>
      <c r="F73" s="150"/>
      <c r="G73" s="150"/>
      <c r="H73" s="184">
        <v>0</v>
      </c>
      <c r="I73" s="348">
        <f>IF(H73=1,"VERO",IF(H73=2,"FALSO",""))</f>
      </c>
      <c r="J73" s="377"/>
      <c r="K73" s="377"/>
      <c r="L73" s="377"/>
    </row>
    <row r="74" spans="1:12" s="177" customFormat="1" ht="9" customHeight="1">
      <c r="A74" s="119"/>
      <c r="B74" s="113"/>
      <c r="C74" s="113"/>
      <c r="D74" s="113"/>
      <c r="E74" s="115"/>
      <c r="F74" s="117"/>
      <c r="G74" s="178"/>
      <c r="H74" s="179"/>
      <c r="I74" s="379"/>
      <c r="J74" s="377"/>
      <c r="K74" s="377"/>
      <c r="L74" s="377"/>
    </row>
    <row r="75" spans="1:12" s="177" customFormat="1" ht="18" customHeight="1">
      <c r="A75" s="102"/>
      <c r="B75" s="115"/>
      <c r="C75" s="115"/>
      <c r="D75" s="112"/>
      <c r="E75" s="113"/>
      <c r="F75" s="117"/>
      <c r="G75" s="118" t="s">
        <v>146</v>
      </c>
      <c r="H75" s="179"/>
      <c r="I75" s="379"/>
      <c r="J75" s="377"/>
      <c r="K75" s="377"/>
      <c r="L75" s="377"/>
    </row>
    <row r="76" spans="1:12" s="177" customFormat="1" ht="30" customHeight="1">
      <c r="A76" s="119">
        <v>22</v>
      </c>
      <c r="B76" s="110" t="s">
        <v>263</v>
      </c>
      <c r="C76" s="110"/>
      <c r="D76" s="110"/>
      <c r="E76" s="110"/>
      <c r="F76" s="110"/>
      <c r="G76" s="120">
        <v>39</v>
      </c>
      <c r="H76" s="179"/>
      <c r="I76" s="379"/>
      <c r="J76" s="265">
        <f>IF((G76+G78+G80)&gt;0,"==&gt; ","")</f>
        <v>0</v>
      </c>
      <c r="K76" s="265">
        <f>IF((G76+G78+G80)&gt;0,(ROUND(G76/(G76+G78+G80)*100,2)&amp;"%"),"")</f>
        <v>0</v>
      </c>
      <c r="L76" s="266"/>
    </row>
    <row r="77" spans="1:12" s="177" customFormat="1" ht="9" customHeight="1">
      <c r="A77" s="102"/>
      <c r="B77" s="113"/>
      <c r="C77" s="113"/>
      <c r="D77" s="113"/>
      <c r="E77" s="113"/>
      <c r="F77" s="183"/>
      <c r="G77" s="122"/>
      <c r="H77" s="179"/>
      <c r="I77" s="379"/>
      <c r="J77" s="266"/>
      <c r="K77" s="266"/>
      <c r="L77" s="266"/>
    </row>
    <row r="78" spans="1:12" s="177" customFormat="1" ht="30" customHeight="1">
      <c r="A78" s="119">
        <v>23</v>
      </c>
      <c r="B78" s="110" t="s">
        <v>264</v>
      </c>
      <c r="C78" s="110"/>
      <c r="D78" s="110"/>
      <c r="E78" s="110"/>
      <c r="F78" s="110"/>
      <c r="G78" s="120"/>
      <c r="H78" s="179"/>
      <c r="I78" s="348"/>
      <c r="J78" s="265">
        <f>IF((G76+G78+G80)&gt;0,"==&gt; ","")</f>
        <v>0</v>
      </c>
      <c r="K78" s="265">
        <f>IF((G76+G78+G80)&gt;0,(ROUND(G78/(G76+G78+G80)*100,2)&amp;"%"),"")</f>
        <v>0</v>
      </c>
      <c r="L78" s="266"/>
    </row>
    <row r="79" spans="1:12" s="161" customFormat="1" ht="9" customHeight="1">
      <c r="A79" s="102"/>
      <c r="B79" s="113"/>
      <c r="C79" s="113"/>
      <c r="D79" s="113"/>
      <c r="E79" s="113"/>
      <c r="F79" s="183"/>
      <c r="G79" s="109"/>
      <c r="H79" s="184"/>
      <c r="I79" s="378"/>
      <c r="J79" s="266"/>
      <c r="K79" s="266"/>
      <c r="L79" s="266"/>
    </row>
    <row r="80" spans="1:12" s="161" customFormat="1" ht="30" customHeight="1">
      <c r="A80" s="119">
        <v>24</v>
      </c>
      <c r="B80" s="110" t="s">
        <v>265</v>
      </c>
      <c r="C80" s="110"/>
      <c r="D80" s="110"/>
      <c r="E80" s="110"/>
      <c r="F80" s="110"/>
      <c r="G80" s="120"/>
      <c r="H80" s="184"/>
      <c r="I80" s="348"/>
      <c r="J80" s="265">
        <f>IF((G76+G78+G80)&gt;0,"==&gt; ","")</f>
        <v>0</v>
      </c>
      <c r="K80" s="265">
        <f>IF((G76+G78+G80)&gt;0,(ROUND(G80/(G76+G78+G80)*100,2)&amp;"%"),"")</f>
        <v>0</v>
      </c>
      <c r="L80" s="266"/>
    </row>
    <row r="81" spans="1:12" s="161" customFormat="1" ht="9" customHeight="1">
      <c r="A81" s="102"/>
      <c r="B81" s="113"/>
      <c r="C81" s="113"/>
      <c r="D81" s="113"/>
      <c r="E81" s="113"/>
      <c r="F81" s="121"/>
      <c r="G81" s="122"/>
      <c r="H81" s="184"/>
      <c r="I81" s="378"/>
      <c r="J81" s="380"/>
      <c r="K81" s="380"/>
      <c r="L81" s="380"/>
    </row>
    <row r="82" spans="1:9" s="161" customFormat="1" ht="30" customHeight="1">
      <c r="A82" s="119">
        <v>25</v>
      </c>
      <c r="B82" s="115" t="s">
        <v>266</v>
      </c>
      <c r="C82" s="113"/>
      <c r="D82" s="113"/>
      <c r="E82" s="113"/>
      <c r="F82" s="181"/>
      <c r="G82" s="207"/>
      <c r="H82" s="184"/>
      <c r="I82" s="184"/>
    </row>
    <row r="83" spans="1:9" s="161" customFormat="1" ht="9" customHeight="1">
      <c r="A83" s="102"/>
      <c r="B83" s="113"/>
      <c r="C83" s="113"/>
      <c r="D83" s="113"/>
      <c r="E83" s="113"/>
      <c r="F83" s="124"/>
      <c r="G83" s="131"/>
      <c r="H83" s="184"/>
      <c r="I83" s="184"/>
    </row>
    <row r="84" spans="1:9" s="161" customFormat="1" ht="30" customHeight="1">
      <c r="A84" s="119">
        <v>26</v>
      </c>
      <c r="B84" s="115" t="s">
        <v>266</v>
      </c>
      <c r="C84" s="113"/>
      <c r="D84" s="113"/>
      <c r="E84" s="113"/>
      <c r="F84" s="124"/>
      <c r="G84" s="207"/>
      <c r="H84" s="184"/>
      <c r="I84" s="184"/>
    </row>
    <row r="85" spans="1:9" s="161" customFormat="1" ht="9" customHeight="1">
      <c r="A85" s="102"/>
      <c r="B85" s="113"/>
      <c r="C85" s="113"/>
      <c r="D85" s="113"/>
      <c r="E85" s="113"/>
      <c r="F85" s="124"/>
      <c r="G85" s="136"/>
      <c r="H85" s="184"/>
      <c r="I85" s="184"/>
    </row>
    <row r="86" spans="1:9" s="161" customFormat="1" ht="30" customHeight="1">
      <c r="A86" s="119">
        <v>27</v>
      </c>
      <c r="B86" s="115" t="s">
        <v>266</v>
      </c>
      <c r="C86" s="113"/>
      <c r="D86" s="113"/>
      <c r="E86" s="113"/>
      <c r="F86" s="124"/>
      <c r="G86" s="207"/>
      <c r="H86" s="184"/>
      <c r="I86" s="184"/>
    </row>
    <row r="87" spans="1:9" s="161" customFormat="1" ht="9" customHeight="1">
      <c r="A87" s="188"/>
      <c r="B87" s="189"/>
      <c r="C87" s="189"/>
      <c r="D87" s="189"/>
      <c r="E87" s="189"/>
      <c r="F87" s="190"/>
      <c r="G87" s="191"/>
      <c r="H87" s="192"/>
      <c r="I87" s="378"/>
    </row>
    <row r="88" spans="1:9" s="161" customFormat="1" ht="12.75" customHeight="1" hidden="1">
      <c r="A88" s="102"/>
      <c r="B88" s="113"/>
      <c r="C88" s="113"/>
      <c r="D88" s="113"/>
      <c r="E88" s="113"/>
      <c r="F88" s="124"/>
      <c r="G88" s="381"/>
      <c r="H88" s="197"/>
      <c r="I88" s="378"/>
    </row>
    <row r="89" spans="1:7" ht="12.75" customHeight="1" hidden="1">
      <c r="A89" s="96"/>
      <c r="B89" s="140" t="s">
        <v>171</v>
      </c>
      <c r="C89" s="169"/>
      <c r="D89" s="98"/>
      <c r="E89" s="98"/>
      <c r="F89" s="382"/>
      <c r="G89" s="383"/>
    </row>
    <row r="90" spans="1:9" s="203" customFormat="1" ht="12.75" customHeight="1" hidden="1">
      <c r="A90" s="96"/>
      <c r="B90" s="169"/>
      <c r="C90" s="169"/>
      <c r="D90" s="98"/>
      <c r="E90" s="98"/>
      <c r="F90" s="148" t="s">
        <v>155</v>
      </c>
      <c r="G90" s="149" t="s">
        <v>156</v>
      </c>
      <c r="H90" s="201"/>
      <c r="I90" s="201"/>
    </row>
    <row r="91" spans="1:9" s="203" customFormat="1" ht="12.75" customHeight="1" hidden="1">
      <c r="A91" s="102">
        <v>51</v>
      </c>
      <c r="B91" s="113" t="s">
        <v>267</v>
      </c>
      <c r="C91" s="124"/>
      <c r="D91" s="124"/>
      <c r="E91" s="152"/>
      <c r="F91" s="171"/>
      <c r="G91" s="171"/>
      <c r="H91" s="201">
        <v>0</v>
      </c>
      <c r="I91" s="348">
        <f>IF(H91=1,"VERO",IF(H91=2,"FALSO",""))</f>
      </c>
    </row>
    <row r="92" spans="1:9" s="203" customFormat="1" ht="12.75" customHeight="1" hidden="1">
      <c r="A92" s="102"/>
      <c r="B92" s="204" t="s">
        <v>268</v>
      </c>
      <c r="C92" s="205"/>
      <c r="D92" s="152"/>
      <c r="E92" s="152"/>
      <c r="F92" s="152"/>
      <c r="G92" s="153"/>
      <c r="H92" s="201"/>
      <c r="I92" s="201"/>
    </row>
    <row r="93" spans="1:9" s="203" customFormat="1" ht="12.75" customHeight="1" hidden="1">
      <c r="A93" s="102">
        <v>52</v>
      </c>
      <c r="B93" s="204" t="s">
        <v>151</v>
      </c>
      <c r="C93" s="205"/>
      <c r="D93" s="152"/>
      <c r="E93" s="152"/>
      <c r="F93" s="176"/>
      <c r="G93" s="176"/>
      <c r="H93" s="201"/>
      <c r="I93" s="201"/>
    </row>
    <row r="94" spans="1:9" s="203" customFormat="1" ht="12.75" customHeight="1" hidden="1">
      <c r="A94" s="102"/>
      <c r="B94" s="204"/>
      <c r="C94" s="205"/>
      <c r="D94" s="152"/>
      <c r="E94" s="152"/>
      <c r="F94" s="152"/>
      <c r="G94" s="153"/>
      <c r="H94" s="201"/>
      <c r="I94" s="201"/>
    </row>
    <row r="95" spans="1:9" s="203" customFormat="1" ht="12.75" customHeight="1" hidden="1">
      <c r="A95" s="102">
        <v>53</v>
      </c>
      <c r="B95" s="204" t="s">
        <v>151</v>
      </c>
      <c r="C95" s="205"/>
      <c r="D95" s="152"/>
      <c r="E95" s="152"/>
      <c r="F95" s="176"/>
      <c r="G95" s="176"/>
      <c r="H95" s="201"/>
      <c r="I95" s="201"/>
    </row>
    <row r="96" spans="1:9" s="203" customFormat="1" ht="12.75" customHeight="1" hidden="1">
      <c r="A96" s="102"/>
      <c r="B96" s="204"/>
      <c r="C96" s="205"/>
      <c r="D96" s="152"/>
      <c r="E96" s="152"/>
      <c r="F96" s="152"/>
      <c r="G96" s="153"/>
      <c r="H96" s="201"/>
      <c r="I96" s="201"/>
    </row>
    <row r="97" spans="1:9" s="203" customFormat="1" ht="12.75" customHeight="1" hidden="1">
      <c r="A97" s="267">
        <v>54</v>
      </c>
      <c r="B97" s="232" t="s">
        <v>269</v>
      </c>
      <c r="C97" s="208"/>
      <c r="D97" s="209"/>
      <c r="E97" s="209"/>
      <c r="F97" s="209"/>
      <c r="G97" s="118" t="s">
        <v>146</v>
      </c>
      <c r="H97" s="201"/>
      <c r="I97" s="201"/>
    </row>
    <row r="98" spans="1:9" s="203" customFormat="1" ht="12.75" customHeight="1" hidden="1">
      <c r="A98" s="210"/>
      <c r="B98" s="209"/>
      <c r="C98" s="211"/>
      <c r="D98" s="209"/>
      <c r="E98" s="209">
        <v>55</v>
      </c>
      <c r="F98" s="211" t="s">
        <v>270</v>
      </c>
      <c r="G98" s="320"/>
      <c r="H98" s="201"/>
      <c r="I98" s="201"/>
    </row>
    <row r="99" spans="1:9" s="203" customFormat="1" ht="12.75" customHeight="1" hidden="1">
      <c r="A99" s="210"/>
      <c r="B99" s="209"/>
      <c r="C99" s="114"/>
      <c r="D99" s="209"/>
      <c r="E99" s="209">
        <v>56</v>
      </c>
      <c r="F99" s="116" t="s">
        <v>271</v>
      </c>
      <c r="G99" s="320"/>
      <c r="H99" s="201"/>
      <c r="I99" s="201"/>
    </row>
    <row r="100" spans="1:9" s="203" customFormat="1" ht="12.75" customHeight="1" hidden="1">
      <c r="A100" s="210"/>
      <c r="B100" s="209"/>
      <c r="C100" s="114"/>
      <c r="D100" s="209"/>
      <c r="E100" s="209">
        <v>57</v>
      </c>
      <c r="F100" s="114" t="s">
        <v>272</v>
      </c>
      <c r="G100" s="320"/>
      <c r="H100" s="201"/>
      <c r="I100" s="201"/>
    </row>
    <row r="101" spans="1:9" s="214" customFormat="1" ht="12.75" customHeight="1" hidden="1">
      <c r="A101" s="210"/>
      <c r="B101" s="209"/>
      <c r="C101" s="114"/>
      <c r="D101" s="209"/>
      <c r="E101" s="209">
        <v>58</v>
      </c>
      <c r="F101" s="114" t="s">
        <v>273</v>
      </c>
      <c r="G101" s="320"/>
      <c r="H101" s="212"/>
      <c r="I101" s="212"/>
    </row>
    <row r="102" spans="1:9" s="203" customFormat="1" ht="12.75" customHeight="1" hidden="1">
      <c r="A102" s="210"/>
      <c r="B102" s="209"/>
      <c r="C102" s="211"/>
      <c r="D102" s="209"/>
      <c r="E102" s="209">
        <v>59</v>
      </c>
      <c r="F102" s="211" t="s">
        <v>274</v>
      </c>
      <c r="G102" s="320"/>
      <c r="H102" s="215"/>
      <c r="I102" s="201"/>
    </row>
    <row r="103" spans="1:12" s="203" customFormat="1" ht="12.75" customHeight="1" hidden="1">
      <c r="A103" s="210"/>
      <c r="B103" s="209"/>
      <c r="C103" s="216"/>
      <c r="D103" s="209"/>
      <c r="E103" s="209">
        <v>60</v>
      </c>
      <c r="F103" s="114" t="s">
        <v>275</v>
      </c>
      <c r="G103" s="320"/>
      <c r="H103" s="201"/>
      <c r="I103" s="201"/>
      <c r="K103" s="384"/>
      <c r="L103" s="384"/>
    </row>
    <row r="104" spans="1:12" s="203" customFormat="1" ht="12.75" customHeight="1" hidden="1">
      <c r="A104" s="210"/>
      <c r="B104" s="217" t="s">
        <v>276</v>
      </c>
      <c r="C104" s="217"/>
      <c r="D104" s="217"/>
      <c r="E104" s="217"/>
      <c r="F104" s="217"/>
      <c r="G104" s="218">
        <f>SUM(G98:G103)</f>
        <v>0</v>
      </c>
      <c r="H104" s="219"/>
      <c r="I104" s="220"/>
      <c r="J104" s="221">
        <f>IF(SUM(G98:G103)&lt;&gt;100,"&lt;&lt; ATTENZIONE: LA PERCENTUALE DEVE ESSERE UGUALE AL 100%","")</f>
        <v>0</v>
      </c>
      <c r="K104" s="221"/>
      <c r="L104" s="221"/>
    </row>
    <row r="105" spans="1:12" s="203" customFormat="1" ht="12.75" customHeight="1" hidden="1">
      <c r="A105" s="222"/>
      <c r="B105" s="209"/>
      <c r="C105" s="209"/>
      <c r="D105" s="209"/>
      <c r="E105" s="209"/>
      <c r="F105" s="209"/>
      <c r="G105" s="223"/>
      <c r="H105" s="224"/>
      <c r="I105" s="220"/>
      <c r="J105" s="221"/>
      <c r="K105" s="221"/>
      <c r="L105" s="221"/>
    </row>
    <row r="106" spans="1:9" s="203" customFormat="1" ht="12.75" customHeight="1" hidden="1">
      <c r="A106" s="225">
        <v>61</v>
      </c>
      <c r="B106" s="116" t="s">
        <v>277</v>
      </c>
      <c r="C106" s="116"/>
      <c r="D106" s="116"/>
      <c r="E106" s="116"/>
      <c r="F106" s="385"/>
      <c r="G106" s="227"/>
      <c r="H106" s="228"/>
      <c r="I106" s="201"/>
    </row>
    <row r="107" spans="1:9" s="203" customFormat="1" ht="12.75" customHeight="1" hidden="1">
      <c r="A107" s="225"/>
      <c r="B107" s="229"/>
      <c r="C107" s="229"/>
      <c r="D107" s="229"/>
      <c r="E107" s="229"/>
      <c r="F107" s="229"/>
      <c r="G107" s="230"/>
      <c r="H107" s="228"/>
      <c r="I107" s="201"/>
    </row>
    <row r="108" spans="1:9" s="203" customFormat="1" ht="12.75" customHeight="1" hidden="1">
      <c r="A108" s="231">
        <v>62</v>
      </c>
      <c r="B108" s="232" t="s">
        <v>278</v>
      </c>
      <c r="C108" s="208"/>
      <c r="D108" s="208"/>
      <c r="E108" s="209">
        <v>63</v>
      </c>
      <c r="F108" s="386" t="s">
        <v>279</v>
      </c>
      <c r="G108" s="230"/>
      <c r="H108" s="233"/>
      <c r="I108" s="201"/>
    </row>
    <row r="109" spans="1:9" s="203" customFormat="1" ht="12.75" customHeight="1" hidden="1">
      <c r="A109" s="210"/>
      <c r="B109" s="209"/>
      <c r="C109" s="211"/>
      <c r="D109" s="234"/>
      <c r="E109" s="209">
        <v>64</v>
      </c>
      <c r="F109" s="211" t="s">
        <v>177</v>
      </c>
      <c r="G109" s="227"/>
      <c r="H109" s="233"/>
      <c r="I109" s="201"/>
    </row>
    <row r="110" spans="1:9" s="203" customFormat="1" ht="12.75" customHeight="1" hidden="1">
      <c r="A110" s="210"/>
      <c r="B110" s="209"/>
      <c r="C110" s="114"/>
      <c r="D110" s="209"/>
      <c r="E110" s="209">
        <v>65</v>
      </c>
      <c r="F110" s="116" t="s">
        <v>280</v>
      </c>
      <c r="G110" s="320"/>
      <c r="H110" s="233"/>
      <c r="I110" s="201"/>
    </row>
    <row r="111" spans="1:9" s="203" customFormat="1" ht="12.75" customHeight="1" hidden="1">
      <c r="A111" s="210"/>
      <c r="B111" s="211"/>
      <c r="C111" s="211"/>
      <c r="D111" s="211"/>
      <c r="E111" s="235"/>
      <c r="F111" s="236"/>
      <c r="G111" s="230"/>
      <c r="H111" s="201"/>
      <c r="I111" s="201"/>
    </row>
    <row r="112" spans="1:9" s="203" customFormat="1" ht="12.75" customHeight="1" hidden="1">
      <c r="A112" s="222"/>
      <c r="B112" s="237"/>
      <c r="C112" s="216"/>
      <c r="D112" s="209"/>
      <c r="E112" s="209">
        <v>66</v>
      </c>
      <c r="F112" s="386" t="s">
        <v>281</v>
      </c>
      <c r="G112" s="230"/>
      <c r="H112" s="201"/>
      <c r="I112" s="201"/>
    </row>
    <row r="113" spans="1:9" s="203" customFormat="1" ht="12.75" customHeight="1" hidden="1">
      <c r="A113" s="210"/>
      <c r="B113" s="209"/>
      <c r="C113" s="211"/>
      <c r="D113" s="234"/>
      <c r="E113" s="209">
        <v>67</v>
      </c>
      <c r="F113" s="211" t="s">
        <v>177</v>
      </c>
      <c r="G113" s="227"/>
      <c r="H113" s="201"/>
      <c r="I113" s="201"/>
    </row>
    <row r="114" spans="1:9" s="203" customFormat="1" ht="12.75" customHeight="1" hidden="1">
      <c r="A114" s="210"/>
      <c r="B114" s="209"/>
      <c r="C114" s="114"/>
      <c r="D114" s="209"/>
      <c r="E114" s="208">
        <v>68</v>
      </c>
      <c r="F114" s="116" t="s">
        <v>280</v>
      </c>
      <c r="G114" s="320"/>
      <c r="H114" s="201"/>
      <c r="I114" s="201"/>
    </row>
    <row r="115" spans="1:9" s="203" customFormat="1" ht="12.75" customHeight="1" hidden="1">
      <c r="A115" s="210"/>
      <c r="B115" s="211"/>
      <c r="C115" s="211"/>
      <c r="D115" s="211"/>
      <c r="E115" s="235"/>
      <c r="F115" s="236"/>
      <c r="G115" s="230"/>
      <c r="H115" s="201"/>
      <c r="I115" s="201"/>
    </row>
    <row r="116" spans="1:9" s="203" customFormat="1" ht="12.75" customHeight="1" hidden="1">
      <c r="A116" s="222"/>
      <c r="B116" s="237"/>
      <c r="C116" s="216"/>
      <c r="D116" s="209"/>
      <c r="E116" s="209">
        <v>69</v>
      </c>
      <c r="F116" s="386" t="s">
        <v>282</v>
      </c>
      <c r="G116" s="230"/>
      <c r="H116" s="201"/>
      <c r="I116" s="201"/>
    </row>
    <row r="117" spans="1:9" s="203" customFormat="1" ht="12.75" customHeight="1" hidden="1">
      <c r="A117" s="210"/>
      <c r="B117" s="209"/>
      <c r="C117" s="211"/>
      <c r="D117" s="234"/>
      <c r="E117" s="209">
        <v>70</v>
      </c>
      <c r="F117" s="211" t="s">
        <v>177</v>
      </c>
      <c r="G117" s="227"/>
      <c r="H117" s="201"/>
      <c r="I117" s="201"/>
    </row>
    <row r="118" spans="1:9" s="203" customFormat="1" ht="12.75" customHeight="1" hidden="1">
      <c r="A118" s="210"/>
      <c r="B118" s="209"/>
      <c r="C118" s="114"/>
      <c r="D118" s="209"/>
      <c r="E118" s="208">
        <v>71</v>
      </c>
      <c r="F118" s="116" t="s">
        <v>280</v>
      </c>
      <c r="G118" s="320"/>
      <c r="H118" s="201"/>
      <c r="I118" s="201"/>
    </row>
    <row r="119" spans="1:9" s="203" customFormat="1" ht="12.75" customHeight="1" hidden="1">
      <c r="A119" s="210"/>
      <c r="B119" s="209"/>
      <c r="C119" s="114"/>
      <c r="D119" s="209"/>
      <c r="E119" s="209"/>
      <c r="F119" s="116"/>
      <c r="G119" s="238"/>
      <c r="H119" s="201"/>
      <c r="I119" s="201"/>
    </row>
    <row r="120" spans="1:9" s="203" customFormat="1" ht="12.75" customHeight="1" hidden="1">
      <c r="A120" s="222"/>
      <c r="B120" s="237"/>
      <c r="C120" s="216"/>
      <c r="D120" s="209"/>
      <c r="E120" s="239">
        <v>72</v>
      </c>
      <c r="F120" s="386" t="s">
        <v>283</v>
      </c>
      <c r="G120" s="230"/>
      <c r="H120" s="201"/>
      <c r="I120" s="201"/>
    </row>
    <row r="121" spans="1:7" ht="12.75" customHeight="1" hidden="1">
      <c r="A121" s="210"/>
      <c r="B121" s="209"/>
      <c r="C121" s="211"/>
      <c r="D121" s="234"/>
      <c r="E121" s="209">
        <v>73</v>
      </c>
      <c r="F121" s="211" t="s">
        <v>177</v>
      </c>
      <c r="G121" s="227"/>
    </row>
    <row r="122" spans="1:7" ht="12.75" customHeight="1" hidden="1">
      <c r="A122" s="210"/>
      <c r="B122" s="209"/>
      <c r="C122" s="211"/>
      <c r="D122" s="234"/>
      <c r="E122" s="209">
        <v>74</v>
      </c>
      <c r="F122" s="116" t="s">
        <v>280</v>
      </c>
      <c r="G122" s="320"/>
    </row>
    <row r="123" spans="1:7" ht="12.75" customHeight="1" hidden="1">
      <c r="A123" s="210"/>
      <c r="B123" s="209"/>
      <c r="C123" s="211"/>
      <c r="D123" s="234"/>
      <c r="E123" s="209"/>
      <c r="F123" s="116"/>
      <c r="G123" s="240"/>
    </row>
    <row r="124" spans="1:7" ht="12.75" customHeight="1" hidden="1">
      <c r="A124" s="210"/>
      <c r="B124" s="209"/>
      <c r="C124" s="211"/>
      <c r="D124" s="234"/>
      <c r="E124" s="209">
        <v>75</v>
      </c>
      <c r="F124" s="116"/>
      <c r="G124" s="241"/>
    </row>
    <row r="125" spans="1:7" ht="12.75" customHeight="1" hidden="1">
      <c r="A125" s="210"/>
      <c r="B125" s="209"/>
      <c r="C125" s="211"/>
      <c r="D125" s="234"/>
      <c r="E125" s="209">
        <v>76</v>
      </c>
      <c r="F125" s="116" t="s">
        <v>151</v>
      </c>
      <c r="G125" s="242"/>
    </row>
    <row r="126" spans="1:7" ht="12.75" customHeight="1" hidden="1">
      <c r="A126" s="210"/>
      <c r="B126" s="209"/>
      <c r="C126" s="211"/>
      <c r="D126" s="234"/>
      <c r="E126" s="209">
        <v>77</v>
      </c>
      <c r="F126" s="116" t="s">
        <v>151</v>
      </c>
      <c r="G126" s="243"/>
    </row>
    <row r="127" spans="1:7" ht="12.75" customHeight="1" hidden="1">
      <c r="A127" s="210"/>
      <c r="B127" s="209"/>
      <c r="C127" s="211"/>
      <c r="D127" s="234"/>
      <c r="E127" s="209"/>
      <c r="F127" s="116"/>
      <c r="G127" s="240"/>
    </row>
    <row r="128" spans="1:7" ht="12.75" customHeight="1" hidden="1">
      <c r="A128" s="210"/>
      <c r="B128" s="209"/>
      <c r="C128" s="211"/>
      <c r="D128" s="234"/>
      <c r="E128" s="209">
        <v>78</v>
      </c>
      <c r="F128" s="116"/>
      <c r="G128" s="241"/>
    </row>
    <row r="129" spans="1:7" ht="12.75" customHeight="1" hidden="1">
      <c r="A129" s="210"/>
      <c r="B129" s="209"/>
      <c r="C129" s="211"/>
      <c r="D129" s="234"/>
      <c r="E129" s="209">
        <v>79</v>
      </c>
      <c r="F129" s="116" t="s">
        <v>151</v>
      </c>
      <c r="G129" s="242"/>
    </row>
    <row r="130" spans="1:7" ht="12.75" customHeight="1" hidden="1">
      <c r="A130" s="210"/>
      <c r="B130" s="209"/>
      <c r="C130" s="211"/>
      <c r="D130" s="234"/>
      <c r="E130" s="209">
        <v>80</v>
      </c>
      <c r="F130" s="116" t="s">
        <v>151</v>
      </c>
      <c r="G130" s="243"/>
    </row>
    <row r="131" spans="1:7" ht="12.75" customHeight="1" hidden="1">
      <c r="A131" s="244"/>
      <c r="B131" s="161"/>
      <c r="C131" s="211"/>
      <c r="D131" s="234"/>
      <c r="E131" s="387" t="s">
        <v>183</v>
      </c>
      <c r="F131" s="387"/>
      <c r="G131" s="246">
        <f>SUM(G109,G113,G117,G121,G125,G129)</f>
        <v>0</v>
      </c>
    </row>
    <row r="132" spans="1:9" s="203" customFormat="1" ht="12.75" customHeight="1" hidden="1">
      <c r="A132" s="247"/>
      <c r="B132" s="248"/>
      <c r="C132" s="249"/>
      <c r="D132" s="250"/>
      <c r="E132" s="388" t="s">
        <v>284</v>
      </c>
      <c r="F132" s="388"/>
      <c r="G132" s="389">
        <f>SUM(G110,G114,G118,G122,G126,G130)</f>
        <v>0</v>
      </c>
      <c r="H132" s="201"/>
      <c r="I132" s="201"/>
    </row>
    <row r="133" spans="1:9" s="203" customFormat="1" ht="12.75" customHeight="1" hidden="1">
      <c r="A133" s="253"/>
      <c r="B133" s="254"/>
      <c r="C133" s="254"/>
      <c r="D133" s="254"/>
      <c r="E133" s="235"/>
      <c r="F133" s="236"/>
      <c r="H133" s="201"/>
      <c r="I133" s="201"/>
    </row>
    <row r="134" spans="1:9" s="203" customFormat="1" ht="12.75" customHeight="1" hidden="1">
      <c r="A134" s="139"/>
      <c r="B134" s="167" t="s">
        <v>285</v>
      </c>
      <c r="C134" s="168"/>
      <c r="D134" s="56"/>
      <c r="E134" s="56"/>
      <c r="F134" s="95"/>
      <c r="G134" s="95"/>
      <c r="H134" s="201"/>
      <c r="I134" s="201"/>
    </row>
    <row r="135" spans="1:9" s="203" customFormat="1" ht="12.75" customHeight="1" hidden="1">
      <c r="A135" s="390" t="s">
        <v>286</v>
      </c>
      <c r="B135" s="256"/>
      <c r="C135" s="256"/>
      <c r="D135" s="256"/>
      <c r="E135" s="256"/>
      <c r="F135" s="256"/>
      <c r="G135" s="118" t="s">
        <v>146</v>
      </c>
      <c r="H135" s="201"/>
      <c r="I135" s="201"/>
    </row>
    <row r="136" spans="1:9" s="203" customFormat="1" ht="12.75" customHeight="1" hidden="1">
      <c r="A136" s="210"/>
      <c r="B136" s="257"/>
      <c r="C136" s="257"/>
      <c r="D136" s="257"/>
      <c r="E136" s="234">
        <v>82</v>
      </c>
      <c r="F136" s="116" t="s">
        <v>287</v>
      </c>
      <c r="G136" s="320"/>
      <c r="H136" s="201"/>
      <c r="I136" s="201"/>
    </row>
    <row r="137" spans="1:9" s="203" customFormat="1" ht="12.75" customHeight="1" hidden="1">
      <c r="A137" s="210"/>
      <c r="B137" s="257"/>
      <c r="C137" s="257"/>
      <c r="D137" s="257"/>
      <c r="E137" s="234">
        <v>83</v>
      </c>
      <c r="F137" s="116" t="s">
        <v>288</v>
      </c>
      <c r="G137" s="320"/>
      <c r="H137" s="201"/>
      <c r="I137" s="201"/>
    </row>
    <row r="138" spans="1:9" s="203" customFormat="1" ht="12.75" customHeight="1" hidden="1">
      <c r="A138" s="210"/>
      <c r="B138" s="257"/>
      <c r="C138" s="257"/>
      <c r="D138" s="257"/>
      <c r="E138" s="234">
        <v>84</v>
      </c>
      <c r="F138" s="258" t="s">
        <v>289</v>
      </c>
      <c r="G138" s="320"/>
      <c r="H138" s="201"/>
      <c r="I138" s="201"/>
    </row>
    <row r="139" spans="1:9" s="203" customFormat="1" ht="12.75" customHeight="1" hidden="1">
      <c r="A139" s="210"/>
      <c r="B139" s="257"/>
      <c r="C139" s="257"/>
      <c r="D139" s="257"/>
      <c r="E139" s="234">
        <v>85</v>
      </c>
      <c r="F139" s="116" t="s">
        <v>275</v>
      </c>
      <c r="G139" s="320"/>
      <c r="H139" s="201"/>
      <c r="I139" s="201"/>
    </row>
    <row r="140" spans="1:12" s="203" customFormat="1" ht="12.75" customHeight="1" hidden="1">
      <c r="A140" s="210"/>
      <c r="B140" s="211"/>
      <c r="C140" s="211"/>
      <c r="D140" s="211"/>
      <c r="E140" s="211"/>
      <c r="F140" s="217" t="s">
        <v>276</v>
      </c>
      <c r="G140" s="218">
        <f>SUM(G136:G139)</f>
        <v>0</v>
      </c>
      <c r="H140" s="259"/>
      <c r="I140" s="220"/>
      <c r="J140" s="391">
        <f>IF(SUM(G136:G139)&lt;&gt;100,"&lt;&lt; ATTENZIONE: LA PERCENTUALE DEVE ESSERE UGUALE AL 100%","")</f>
        <v>0</v>
      </c>
      <c r="K140" s="391"/>
      <c r="L140" s="391"/>
    </row>
    <row r="141" spans="1:12" s="203" customFormat="1" ht="12.75" customHeight="1" hidden="1">
      <c r="A141" s="210"/>
      <c r="B141" s="237"/>
      <c r="C141" s="216"/>
      <c r="D141" s="209"/>
      <c r="E141" s="209"/>
      <c r="F141" s="209"/>
      <c r="G141" s="144"/>
      <c r="H141" s="262"/>
      <c r="I141" s="220"/>
      <c r="J141" s="391"/>
      <c r="K141" s="391"/>
      <c r="L141" s="391"/>
    </row>
    <row r="142" spans="1:9" s="203" customFormat="1" ht="12.75" customHeight="1" hidden="1">
      <c r="A142" s="225">
        <v>86</v>
      </c>
      <c r="B142" s="116" t="s">
        <v>290</v>
      </c>
      <c r="C142" s="211"/>
      <c r="D142" s="211"/>
      <c r="E142" s="211"/>
      <c r="F142" s="209"/>
      <c r="G142" s="227"/>
      <c r="H142" s="201"/>
      <c r="I142" s="201"/>
    </row>
    <row r="143" spans="1:9" s="203" customFormat="1" ht="12.75" customHeight="1" hidden="1">
      <c r="A143" s="225"/>
      <c r="B143" s="114"/>
      <c r="C143" s="216"/>
      <c r="D143" s="209"/>
      <c r="E143" s="209"/>
      <c r="F143" s="209"/>
      <c r="G143" s="264"/>
      <c r="H143" s="201"/>
      <c r="I143" s="201"/>
    </row>
    <row r="144" spans="1:9" s="203" customFormat="1" ht="12.75" customHeight="1" hidden="1">
      <c r="A144" s="225">
        <v>87</v>
      </c>
      <c r="B144" s="116" t="s">
        <v>291</v>
      </c>
      <c r="C144" s="211"/>
      <c r="D144" s="211"/>
      <c r="E144" s="211"/>
      <c r="F144" s="258"/>
      <c r="G144" s="227"/>
      <c r="H144" s="201"/>
      <c r="I144" s="201"/>
    </row>
    <row r="145" spans="1:9" s="203" customFormat="1" ht="12.75" customHeight="1" hidden="1">
      <c r="A145" s="225"/>
      <c r="B145" s="114"/>
      <c r="C145" s="216"/>
      <c r="D145" s="209"/>
      <c r="E145" s="209"/>
      <c r="F145" s="209"/>
      <c r="G145" s="264"/>
      <c r="H145" s="201"/>
      <c r="I145" s="201"/>
    </row>
    <row r="146" spans="1:9" s="203" customFormat="1" ht="12.75" customHeight="1" hidden="1">
      <c r="A146" s="225">
        <v>88</v>
      </c>
      <c r="B146" s="116" t="s">
        <v>292</v>
      </c>
      <c r="C146" s="211"/>
      <c r="D146" s="211"/>
      <c r="E146" s="211"/>
      <c r="F146" s="258"/>
      <c r="G146" s="227"/>
      <c r="H146" s="201"/>
      <c r="I146" s="201"/>
    </row>
    <row r="147" spans="1:9" s="203" customFormat="1" ht="12.75" customHeight="1" hidden="1">
      <c r="A147" s="225"/>
      <c r="C147" s="216"/>
      <c r="D147" s="209"/>
      <c r="E147" s="209"/>
      <c r="F147" s="209"/>
      <c r="G147" s="144"/>
      <c r="H147" s="201"/>
      <c r="I147" s="201"/>
    </row>
    <row r="148" spans="1:9" s="203" customFormat="1" ht="12.75" customHeight="1" hidden="1">
      <c r="A148" s="225">
        <v>89</v>
      </c>
      <c r="B148" s="116" t="s">
        <v>293</v>
      </c>
      <c r="C148" s="211"/>
      <c r="D148" s="211"/>
      <c r="E148" s="211"/>
      <c r="F148" s="209"/>
      <c r="G148" s="227"/>
      <c r="H148" s="201"/>
      <c r="I148" s="201"/>
    </row>
    <row r="149" spans="1:9" s="203" customFormat="1" ht="12.75" customHeight="1" hidden="1">
      <c r="A149" s="225"/>
      <c r="B149" s="237"/>
      <c r="C149" s="216"/>
      <c r="D149" s="209"/>
      <c r="E149" s="209"/>
      <c r="F149" s="209"/>
      <c r="G149" s="264"/>
      <c r="H149" s="201"/>
      <c r="I149" s="201"/>
    </row>
    <row r="150" spans="1:9" s="203" customFormat="1" ht="12.75" customHeight="1" hidden="1">
      <c r="A150" s="225">
        <v>90</v>
      </c>
      <c r="B150" s="116" t="s">
        <v>294</v>
      </c>
      <c r="C150" s="211"/>
      <c r="D150" s="211"/>
      <c r="E150" s="211"/>
      <c r="F150" s="258"/>
      <c r="G150" s="227"/>
      <c r="H150" s="201"/>
      <c r="I150" s="201"/>
    </row>
    <row r="151" spans="1:9" s="203" customFormat="1" ht="12.75" customHeight="1" hidden="1">
      <c r="A151" s="225"/>
      <c r="B151" s="114"/>
      <c r="C151" s="216"/>
      <c r="D151" s="209"/>
      <c r="E151" s="209"/>
      <c r="F151" s="209"/>
      <c r="G151" s="264"/>
      <c r="H151" s="201"/>
      <c r="I151" s="201"/>
    </row>
    <row r="152" spans="1:9" s="203" customFormat="1" ht="12.75" customHeight="1" hidden="1">
      <c r="A152" s="225">
        <v>91</v>
      </c>
      <c r="B152" s="116" t="s">
        <v>295</v>
      </c>
      <c r="C152" s="211"/>
      <c r="D152" s="211"/>
      <c r="E152" s="211"/>
      <c r="F152" s="258"/>
      <c r="G152" s="227"/>
      <c r="H152" s="201"/>
      <c r="I152" s="201"/>
    </row>
    <row r="153" spans="1:9" s="203" customFormat="1" ht="12.75" customHeight="1" hidden="1">
      <c r="A153" s="225"/>
      <c r="B153" s="114"/>
      <c r="C153" s="216"/>
      <c r="D153" s="209"/>
      <c r="E153" s="209"/>
      <c r="F153" s="209"/>
      <c r="G153" s="264"/>
      <c r="H153" s="201"/>
      <c r="I153" s="201"/>
    </row>
    <row r="154" spans="1:9" s="203" customFormat="1" ht="12.75" customHeight="1" hidden="1">
      <c r="A154" s="225">
        <v>92</v>
      </c>
      <c r="B154" s="116" t="s">
        <v>296</v>
      </c>
      <c r="C154" s="211"/>
      <c r="D154" s="211"/>
      <c r="E154" s="211"/>
      <c r="F154" s="258"/>
      <c r="G154" s="227"/>
      <c r="H154" s="201"/>
      <c r="I154" s="201"/>
    </row>
    <row r="155" spans="1:9" s="203" customFormat="1" ht="12.75" customHeight="1" hidden="1">
      <c r="A155" s="267"/>
      <c r="B155" s="114"/>
      <c r="C155" s="216"/>
      <c r="D155" s="209"/>
      <c r="E155" s="209"/>
      <c r="F155" s="209"/>
      <c r="G155" s="144"/>
      <c r="H155" s="201"/>
      <c r="I155" s="201"/>
    </row>
    <row r="156" spans="1:9" s="203" customFormat="1" ht="12.75" customHeight="1" hidden="1">
      <c r="A156" s="210">
        <v>93</v>
      </c>
      <c r="B156" s="116" t="s">
        <v>297</v>
      </c>
      <c r="C156" s="211"/>
      <c r="D156" s="211"/>
      <c r="E156" s="211"/>
      <c r="F156" s="209"/>
      <c r="G156" s="227"/>
      <c r="H156" s="201"/>
      <c r="I156" s="201"/>
    </row>
    <row r="157" spans="1:9" s="203" customFormat="1" ht="12.75" customHeight="1" hidden="1">
      <c r="A157" s="225"/>
      <c r="B157" s="114"/>
      <c r="C157" s="216"/>
      <c r="D157" s="209"/>
      <c r="E157" s="209"/>
      <c r="F157" s="209"/>
      <c r="G157" s="264"/>
      <c r="H157" s="201"/>
      <c r="I157" s="201"/>
    </row>
    <row r="158" spans="1:9" s="272" customFormat="1" ht="12.75" customHeight="1" hidden="1">
      <c r="A158" s="225">
        <v>94</v>
      </c>
      <c r="B158" s="116" t="s">
        <v>298</v>
      </c>
      <c r="C158" s="268"/>
      <c r="D158" s="268"/>
      <c r="E158" s="268"/>
      <c r="F158" s="269"/>
      <c r="G158" s="227"/>
      <c r="H158" s="270"/>
      <c r="I158" s="270"/>
    </row>
    <row r="159" spans="1:9" s="173" customFormat="1" ht="12.75" customHeight="1" hidden="1">
      <c r="A159" s="225"/>
      <c r="B159" s="114"/>
      <c r="C159" s="216"/>
      <c r="D159" s="209"/>
      <c r="E159" s="209"/>
      <c r="F159" s="209"/>
      <c r="G159" s="264"/>
      <c r="H159" s="172"/>
      <c r="I159" s="392"/>
    </row>
    <row r="160" spans="1:9" s="177" customFormat="1" ht="12.75" customHeight="1" hidden="1">
      <c r="A160" s="225">
        <v>95</v>
      </c>
      <c r="B160" s="116" t="s">
        <v>299</v>
      </c>
      <c r="C160" s="211"/>
      <c r="D160" s="211"/>
      <c r="E160" s="211"/>
      <c r="F160" s="258"/>
      <c r="G160" s="227"/>
      <c r="H160" s="179"/>
      <c r="I160" s="379"/>
    </row>
    <row r="161" spans="1:9" s="177" customFormat="1" ht="12.75" customHeight="1" hidden="1">
      <c r="A161" s="225"/>
      <c r="B161" s="116"/>
      <c r="C161" s="211"/>
      <c r="D161" s="211"/>
      <c r="E161" s="211"/>
      <c r="F161" s="229"/>
      <c r="G161" s="273"/>
      <c r="H161" s="179"/>
      <c r="I161" s="379"/>
    </row>
    <row r="162" spans="1:9" s="177" customFormat="1" ht="12.75" customHeight="1" hidden="1">
      <c r="A162" s="225">
        <v>96</v>
      </c>
      <c r="B162" s="116" t="s">
        <v>151</v>
      </c>
      <c r="C162" s="211"/>
      <c r="D162" s="211"/>
      <c r="E162" s="211"/>
      <c r="F162" s="229"/>
      <c r="G162" s="242"/>
      <c r="H162" s="179"/>
      <c r="I162" s="379"/>
    </row>
    <row r="163" spans="1:9" s="177" customFormat="1" ht="12.75" customHeight="1" hidden="1">
      <c r="A163" s="225"/>
      <c r="B163" s="116"/>
      <c r="C163" s="211"/>
      <c r="D163" s="211"/>
      <c r="E163" s="211"/>
      <c r="F163" s="229"/>
      <c r="G163" s="273"/>
      <c r="H163" s="179"/>
      <c r="I163" s="379"/>
    </row>
    <row r="164" spans="1:9" s="177" customFormat="1" ht="12.75" customHeight="1" hidden="1">
      <c r="A164" s="274">
        <v>97</v>
      </c>
      <c r="B164" s="275" t="s">
        <v>151</v>
      </c>
      <c r="C164" s="276"/>
      <c r="D164" s="276"/>
      <c r="E164" s="276"/>
      <c r="F164" s="277"/>
      <c r="G164" s="242"/>
      <c r="H164" s="179"/>
      <c r="I164" s="379"/>
    </row>
    <row r="165" spans="1:9" s="177" customFormat="1" ht="18" customHeight="1">
      <c r="A165" s="278"/>
      <c r="B165" s="116"/>
      <c r="C165" s="211"/>
      <c r="D165" s="211"/>
      <c r="E165" s="211"/>
      <c r="F165" s="229"/>
      <c r="G165" s="279"/>
      <c r="H165" s="179"/>
      <c r="I165" s="379"/>
    </row>
    <row r="166" spans="1:9" s="161" customFormat="1" ht="18" customHeight="1">
      <c r="A166" s="280"/>
      <c r="B166" s="281" t="s">
        <v>190</v>
      </c>
      <c r="C166" s="138"/>
      <c r="D166" s="138"/>
      <c r="E166" s="138"/>
      <c r="F166" s="282"/>
      <c r="G166" s="121"/>
      <c r="H166" s="307"/>
      <c r="I166" s="378"/>
    </row>
    <row r="167" spans="1:9" s="310" customFormat="1" ht="18" customHeight="1">
      <c r="A167" s="283"/>
      <c r="B167" s="194"/>
      <c r="C167" s="194"/>
      <c r="D167" s="194"/>
      <c r="E167" s="194"/>
      <c r="F167" s="148" t="s">
        <v>155</v>
      </c>
      <c r="G167" s="149" t="s">
        <v>156</v>
      </c>
      <c r="H167" s="309"/>
      <c r="I167" s="348"/>
    </row>
    <row r="168" spans="1:7" ht="30" customHeight="1">
      <c r="A168" s="119">
        <v>28</v>
      </c>
      <c r="B168" s="159" t="s">
        <v>266</v>
      </c>
      <c r="C168" s="113"/>
      <c r="D168" s="113"/>
      <c r="E168" s="113"/>
      <c r="F168" s="207"/>
      <c r="G168" s="207"/>
    </row>
    <row r="169" spans="1:7" ht="9" customHeight="1">
      <c r="A169" s="102"/>
      <c r="B169" s="113"/>
      <c r="C169" s="113"/>
      <c r="D169" s="113"/>
      <c r="E169" s="113"/>
      <c r="F169" s="108"/>
      <c r="G169" s="109"/>
    </row>
    <row r="170" spans="1:9" s="322" customFormat="1" ht="30" customHeight="1">
      <c r="A170" s="119">
        <v>29</v>
      </c>
      <c r="B170" s="103" t="s">
        <v>300</v>
      </c>
      <c r="C170" s="103"/>
      <c r="D170" s="103"/>
      <c r="E170" s="103"/>
      <c r="F170" s="294"/>
      <c r="G170" s="290"/>
      <c r="H170" s="393" t="b">
        <f>FALSE</f>
        <v>0</v>
      </c>
      <c r="I170" s="348">
        <f>IF(H170=1,"VERO",IF(H170=2,"FALSO",""))</f>
      </c>
    </row>
    <row r="171" spans="1:9" s="399" customFormat="1" ht="30" customHeight="1">
      <c r="A171" s="102"/>
      <c r="B171" s="394"/>
      <c r="C171" s="394"/>
      <c r="D171" s="395">
        <v>30</v>
      </c>
      <c r="E171" s="159" t="s">
        <v>192</v>
      </c>
      <c r="F171" s="294"/>
      <c r="G171" s="396">
        <f>IF(AND(H170=1,H171=0),"RISPOSTA OBBLIGATORIA","")</f>
        <v>0</v>
      </c>
      <c r="H171" s="397" t="b">
        <f>FALSE</f>
        <v>0</v>
      </c>
      <c r="I171" s="398">
        <f>IF(H171=1,"VERO",IF(H171=2,"FALSO",""))</f>
      </c>
    </row>
    <row r="172" spans="1:9" s="161" customFormat="1" ht="30" customHeight="1">
      <c r="A172" s="102"/>
      <c r="B172" s="400"/>
      <c r="C172" s="365"/>
      <c r="D172" s="395">
        <v>31</v>
      </c>
      <c r="E172" s="159" t="s">
        <v>193</v>
      </c>
      <c r="F172" s="401"/>
      <c r="G172" s="396"/>
      <c r="H172" s="184"/>
      <c r="I172" s="398">
        <f>IF(H171=1,"FALSO",IF(H171=2,"VERO",""))</f>
      </c>
    </row>
    <row r="173" spans="1:9" s="161" customFormat="1" ht="9" customHeight="1">
      <c r="A173" s="119"/>
      <c r="B173" s="402"/>
      <c r="C173" s="402"/>
      <c r="D173" s="403"/>
      <c r="E173" s="402"/>
      <c r="F173" s="108"/>
      <c r="G173" s="302"/>
      <c r="H173" s="184"/>
      <c r="I173" s="378"/>
    </row>
    <row r="174" spans="1:9" s="161" customFormat="1" ht="30" customHeight="1">
      <c r="A174" s="119">
        <v>32</v>
      </c>
      <c r="B174" s="159" t="s">
        <v>266</v>
      </c>
      <c r="C174" s="404"/>
      <c r="D174" s="405"/>
      <c r="E174" s="404"/>
      <c r="F174" s="306"/>
      <c r="G174" s="302"/>
      <c r="H174" s="184"/>
      <c r="I174" s="184"/>
    </row>
    <row r="175" spans="1:9" s="161" customFormat="1" ht="30" customHeight="1">
      <c r="A175" s="119"/>
      <c r="B175" s="404"/>
      <c r="C175" s="404"/>
      <c r="D175" s="395">
        <v>33</v>
      </c>
      <c r="E175" s="159" t="s">
        <v>266</v>
      </c>
      <c r="F175" s="207"/>
      <c r="G175" s="308">
        <f>IF(AND(H170=1,H171=2,F175=0,F176=0,F177=0,F178=0),"IMMETTERE UN VALORE PER ALMENO UNA DELLE TIPOLOGIE DI ISTITUZIONE","")</f>
        <v>0</v>
      </c>
      <c r="H175" s="192"/>
      <c r="I175" s="378"/>
    </row>
    <row r="176" spans="1:9" s="161" customFormat="1" ht="30" customHeight="1">
      <c r="A176" s="119"/>
      <c r="B176" s="404"/>
      <c r="C176" s="404"/>
      <c r="D176" s="395">
        <v>34</v>
      </c>
      <c r="E176" s="159" t="s">
        <v>266</v>
      </c>
      <c r="F176" s="207"/>
      <c r="G176" s="308"/>
      <c r="H176" s="307"/>
      <c r="I176" s="378"/>
    </row>
    <row r="177" spans="1:9" s="310" customFormat="1" ht="30" customHeight="1">
      <c r="A177" s="119"/>
      <c r="B177" s="404"/>
      <c r="C177" s="404"/>
      <c r="D177" s="395">
        <v>35</v>
      </c>
      <c r="E177" s="159" t="s">
        <v>266</v>
      </c>
      <c r="F177" s="207"/>
      <c r="G177" s="308"/>
      <c r="H177" s="309"/>
      <c r="I177" s="348"/>
    </row>
    <row r="178" spans="1:7" ht="30" customHeight="1">
      <c r="A178" s="119"/>
      <c r="B178" s="406"/>
      <c r="C178" s="406"/>
      <c r="D178" s="395">
        <v>36</v>
      </c>
      <c r="E178" s="159" t="s">
        <v>266</v>
      </c>
      <c r="F178" s="207"/>
      <c r="G178" s="308"/>
    </row>
    <row r="179" spans="1:7" ht="9" customHeight="1">
      <c r="A179" s="119"/>
      <c r="B179" s="406"/>
      <c r="C179" s="406"/>
      <c r="D179" s="395"/>
      <c r="E179" s="206"/>
      <c r="F179" s="407"/>
      <c r="G179" s="408"/>
    </row>
    <row r="180" spans="1:7" ht="9" customHeight="1">
      <c r="A180" s="409"/>
      <c r="B180" s="410"/>
      <c r="C180" s="410"/>
      <c r="D180" s="411"/>
      <c r="E180" s="115"/>
      <c r="F180" s="412"/>
      <c r="G180" s="413"/>
    </row>
    <row r="181" spans="1:9" s="322" customFormat="1" ht="30" customHeight="1">
      <c r="A181" s="119">
        <v>38</v>
      </c>
      <c r="B181" s="103" t="s">
        <v>301</v>
      </c>
      <c r="C181" s="103"/>
      <c r="D181" s="103"/>
      <c r="E181" s="103"/>
      <c r="F181" s="290"/>
      <c r="G181" s="290"/>
      <c r="H181" s="393" t="b">
        <f>FALSE</f>
        <v>0</v>
      </c>
      <c r="I181" s="348">
        <f>IF(H181=1,"VERO",IF(H181=2,"FALSO",""))</f>
      </c>
    </row>
    <row r="182" spans="1:9" ht="30" customHeight="1">
      <c r="A182" s="102"/>
      <c r="B182" s="394"/>
      <c r="C182" s="394"/>
      <c r="D182" s="395">
        <v>39</v>
      </c>
      <c r="E182" s="159" t="s">
        <v>192</v>
      </c>
      <c r="F182" s="414"/>
      <c r="G182" s="396">
        <f>IF(AND(H181=1,H182=0),"RISPOSTA OBBLIGATORIA","")</f>
        <v>0</v>
      </c>
      <c r="H182" s="151" t="b">
        <f>TRUE</f>
        <v>1</v>
      </c>
      <c r="I182" s="398" t="str">
        <f>IF(H182=1,"VERO",IF(H182=2,"FALSO",""))</f>
        <v>VERO</v>
      </c>
    </row>
    <row r="183" spans="1:9" s="167" customFormat="1" ht="30" customHeight="1">
      <c r="A183" s="102"/>
      <c r="B183" s="400"/>
      <c r="C183" s="137"/>
      <c r="D183" s="395">
        <v>40</v>
      </c>
      <c r="E183" s="159" t="s">
        <v>193</v>
      </c>
      <c r="F183" s="415"/>
      <c r="G183" s="396"/>
      <c r="H183" s="325"/>
      <c r="I183" s="398" t="str">
        <f>IF(H182=1,"FALSO",IF(H182=2,"VERO",""))</f>
        <v>FALSO</v>
      </c>
    </row>
    <row r="184" spans="1:7" ht="30" customHeight="1">
      <c r="A184" s="119">
        <v>41</v>
      </c>
      <c r="B184" s="115" t="s">
        <v>151</v>
      </c>
      <c r="C184" s="115"/>
      <c r="D184" s="115"/>
      <c r="E184" s="115"/>
      <c r="F184" s="207"/>
      <c r="G184" s="207"/>
    </row>
    <row r="185" spans="1:7" ht="30" customHeight="1">
      <c r="A185" s="119">
        <v>42</v>
      </c>
      <c r="B185" s="115" t="s">
        <v>151</v>
      </c>
      <c r="C185" s="115"/>
      <c r="D185" s="115"/>
      <c r="E185" s="115"/>
      <c r="F185" s="207"/>
      <c r="G185" s="207"/>
    </row>
    <row r="186" spans="1:7" ht="9" customHeight="1">
      <c r="A186" s="119"/>
      <c r="B186" s="402"/>
      <c r="C186" s="402"/>
      <c r="D186" s="403"/>
      <c r="E186" s="402"/>
      <c r="F186" s="108"/>
      <c r="G186" s="302"/>
    </row>
    <row r="187" spans="1:7" ht="30" customHeight="1">
      <c r="A187" s="119">
        <v>43</v>
      </c>
      <c r="B187" s="115" t="s">
        <v>151</v>
      </c>
      <c r="C187" s="402"/>
      <c r="D187" s="403"/>
      <c r="E187" s="402"/>
      <c r="F187" s="59"/>
      <c r="G187" s="364"/>
    </row>
    <row r="188" spans="1:7" ht="30" customHeight="1">
      <c r="A188" s="119">
        <v>44</v>
      </c>
      <c r="B188" s="115" t="s">
        <v>151</v>
      </c>
      <c r="C188" s="404"/>
      <c r="D188" s="405"/>
      <c r="E188" s="404"/>
      <c r="F188" s="59"/>
      <c r="G188" s="416"/>
    </row>
    <row r="189" spans="1:12" ht="30" customHeight="1">
      <c r="A189" s="119"/>
      <c r="B189" s="404"/>
      <c r="C189" s="404"/>
      <c r="D189" s="395">
        <v>45</v>
      </c>
      <c r="E189" s="115" t="s">
        <v>151</v>
      </c>
      <c r="F189" s="59"/>
      <c r="G189" s="207"/>
      <c r="J189" s="417"/>
      <c r="K189" s="417"/>
      <c r="L189" s="417"/>
    </row>
    <row r="190" spans="1:12" ht="12.75" customHeight="1" hidden="1">
      <c r="A190" s="119"/>
      <c r="B190" s="404"/>
      <c r="C190" s="404"/>
      <c r="D190" s="395"/>
      <c r="E190" s="206"/>
      <c r="F190" s="59"/>
      <c r="G190" s="207"/>
      <c r="J190" s="417"/>
      <c r="K190" s="417"/>
      <c r="L190" s="417"/>
    </row>
    <row r="191" spans="1:12" ht="30" customHeight="1">
      <c r="A191" s="119"/>
      <c r="B191" s="404"/>
      <c r="C191" s="404"/>
      <c r="D191" s="395">
        <v>46</v>
      </c>
      <c r="E191" s="115" t="s">
        <v>151</v>
      </c>
      <c r="F191" s="59"/>
      <c r="G191" s="207"/>
      <c r="J191" s="417"/>
      <c r="K191" s="417"/>
      <c r="L191" s="417"/>
    </row>
    <row r="192" spans="1:12" ht="12.75" customHeight="1" hidden="1">
      <c r="A192" s="119"/>
      <c r="B192" s="404"/>
      <c r="C192" s="404"/>
      <c r="D192" s="395"/>
      <c r="E192" s="365"/>
      <c r="F192" s="59"/>
      <c r="G192" s="207"/>
      <c r="J192" s="417"/>
      <c r="K192" s="417"/>
      <c r="L192" s="417"/>
    </row>
    <row r="193" spans="1:12" ht="30" customHeight="1">
      <c r="A193" s="119"/>
      <c r="B193" s="404"/>
      <c r="C193" s="404"/>
      <c r="D193" s="395">
        <v>47</v>
      </c>
      <c r="E193" s="115" t="s">
        <v>151</v>
      </c>
      <c r="F193" s="59"/>
      <c r="G193" s="207"/>
      <c r="J193" s="417"/>
      <c r="K193" s="417"/>
      <c r="L193" s="417"/>
    </row>
    <row r="194" spans="1:12" ht="12.75" customHeight="1" hidden="1">
      <c r="A194" s="119"/>
      <c r="B194" s="404"/>
      <c r="C194" s="404"/>
      <c r="D194" s="395"/>
      <c r="E194" s="365"/>
      <c r="F194" s="59"/>
      <c r="G194" s="207"/>
      <c r="J194" s="417"/>
      <c r="K194" s="417"/>
      <c r="L194" s="417"/>
    </row>
    <row r="195" spans="1:12" ht="30" customHeight="1">
      <c r="A195" s="119"/>
      <c r="B195" s="406"/>
      <c r="C195" s="406"/>
      <c r="D195" s="395">
        <v>48</v>
      </c>
      <c r="E195" s="115" t="s">
        <v>151</v>
      </c>
      <c r="F195" s="418"/>
      <c r="G195" s="207"/>
      <c r="J195" s="417"/>
      <c r="K195" s="417"/>
      <c r="L195" s="417"/>
    </row>
    <row r="196" spans="1:7" ht="9" customHeight="1">
      <c r="A196" s="119"/>
      <c r="B196" s="147"/>
      <c r="C196" s="147"/>
      <c r="D196" s="147"/>
      <c r="E196" s="147"/>
      <c r="F196" s="59"/>
      <c r="G196" s="419"/>
    </row>
    <row r="197" spans="1:7" ht="30" customHeight="1">
      <c r="A197" s="119">
        <v>49</v>
      </c>
      <c r="B197" s="159" t="s">
        <v>151</v>
      </c>
      <c r="C197" s="147"/>
      <c r="D197" s="147"/>
      <c r="E197" s="147"/>
      <c r="F197" s="59"/>
      <c r="G197" s="129"/>
    </row>
    <row r="198" spans="1:7" ht="9" customHeight="1">
      <c r="A198" s="119"/>
      <c r="B198" s="147"/>
      <c r="C198" s="147"/>
      <c r="D198" s="147"/>
      <c r="E198" s="147"/>
      <c r="F198" s="59"/>
      <c r="G198" s="419"/>
    </row>
    <row r="199" spans="1:7" ht="30" customHeight="1">
      <c r="A199" s="119">
        <v>50</v>
      </c>
      <c r="B199" s="159" t="s">
        <v>151</v>
      </c>
      <c r="C199" s="147"/>
      <c r="D199" s="147"/>
      <c r="E199" s="147"/>
      <c r="F199" s="59"/>
      <c r="G199" s="129"/>
    </row>
    <row r="200" spans="1:7" ht="9" customHeight="1">
      <c r="A200" s="163"/>
      <c r="B200" s="166"/>
      <c r="C200" s="166"/>
      <c r="D200" s="166"/>
      <c r="E200" s="166"/>
      <c r="F200" s="166"/>
      <c r="G200" s="327"/>
    </row>
    <row r="201" spans="1:11" ht="12.75" customHeight="1" hidden="1">
      <c r="A201" s="89"/>
      <c r="C201" s="168"/>
      <c r="G201" s="328"/>
      <c r="H201" s="329">
        <f>SUM(E13:G13,E15:G15,E17:G17,G20,G22,G24,G26,G28,G30,G32,G34,G39,G41,G43,G45,H48,H50,H52,H54,F57:G57,F59:G59,F61:G61,F63:G63,H67,H69,H71,H73,G76,G78,G80)</f>
        <v>133615</v>
      </c>
      <c r="I201" s="330">
        <f>SUM(G82,G84,G86,H91,H93,H95,G98:G103,G106,G109:G110,G113:G114,G117:G118,G121:G122,G125:G126,G129:G130,G136:G139,G142,G144,G146,G148,G150,G152,G154,G156,G158,G160,G162,G164,H168,H170,H171)</f>
        <v>0</v>
      </c>
      <c r="J201" s="331">
        <f>SUM(F175:F178,H181,H182,H183,H184,H185,G187,G189,G191,G193,G195,G197,G199)</f>
        <v>1</v>
      </c>
      <c r="K201" s="331">
        <f>SUM(H201:J201)</f>
        <v>133616</v>
      </c>
    </row>
    <row r="202" spans="1:11" ht="9" customHeight="1">
      <c r="A202" s="89"/>
      <c r="C202" s="168"/>
      <c r="G202" s="328"/>
      <c r="H202" s="420"/>
      <c r="I202" s="421"/>
      <c r="J202" s="422"/>
      <c r="K202" s="422"/>
    </row>
    <row r="203" spans="1:9" s="426" customFormat="1" ht="17.25">
      <c r="A203" s="423"/>
      <c r="B203" s="333" t="s">
        <v>195</v>
      </c>
      <c r="C203" s="334"/>
      <c r="D203" s="335"/>
      <c r="E203" s="335"/>
      <c r="F203" s="335"/>
      <c r="G203" s="336"/>
      <c r="H203" s="424"/>
      <c r="I203" s="425"/>
    </row>
    <row r="204" spans="1:7" ht="12.75" customHeight="1">
      <c r="A204" s="337" t="s">
        <v>302</v>
      </c>
      <c r="B204" s="337"/>
      <c r="C204" s="337"/>
      <c r="D204" s="337"/>
      <c r="E204" s="337"/>
      <c r="F204" s="337"/>
      <c r="G204" s="337"/>
    </row>
    <row r="205" spans="1:7" ht="12.75">
      <c r="A205" s="337"/>
      <c r="B205" s="337"/>
      <c r="C205" s="337"/>
      <c r="D205" s="337"/>
      <c r="E205" s="337"/>
      <c r="F205" s="337"/>
      <c r="G205" s="337"/>
    </row>
    <row r="206" spans="1:7" ht="12.75">
      <c r="A206" s="337"/>
      <c r="B206" s="337"/>
      <c r="C206" s="337"/>
      <c r="D206" s="337"/>
      <c r="E206" s="337"/>
      <c r="F206" s="337"/>
      <c r="G206" s="337"/>
    </row>
    <row r="207" spans="1:7" ht="12.75">
      <c r="A207" s="337"/>
      <c r="B207" s="337"/>
      <c r="C207" s="337"/>
      <c r="D207" s="337"/>
      <c r="E207" s="337"/>
      <c r="F207" s="337"/>
      <c r="G207" s="337"/>
    </row>
    <row r="208" spans="1:7" ht="12.75">
      <c r="A208" s="337"/>
      <c r="B208" s="337"/>
      <c r="C208" s="337"/>
      <c r="D208" s="337"/>
      <c r="E208" s="337"/>
      <c r="F208" s="337"/>
      <c r="G208" s="337"/>
    </row>
    <row r="209" spans="1:7" ht="12.75">
      <c r="A209" s="337"/>
      <c r="B209" s="337"/>
      <c r="C209" s="337"/>
      <c r="D209" s="337"/>
      <c r="E209" s="337"/>
      <c r="F209" s="337"/>
      <c r="G209" s="337"/>
    </row>
    <row r="210" spans="1:7" ht="15">
      <c r="A210" s="427"/>
      <c r="B210" s="147"/>
      <c r="C210" s="147"/>
      <c r="D210" s="147"/>
      <c r="E210" s="147"/>
      <c r="F210" s="147"/>
      <c r="G210" s="59"/>
    </row>
    <row r="211" spans="1:12" ht="12.75">
      <c r="A211" s="428"/>
      <c r="B211" s="429"/>
      <c r="C211" s="429"/>
      <c r="D211" s="429"/>
      <c r="E211" s="429"/>
      <c r="F211" s="429"/>
      <c r="G211" s="430"/>
      <c r="H211" s="348"/>
      <c r="J211" s="310"/>
      <c r="K211" s="310"/>
      <c r="L211" s="310"/>
    </row>
    <row r="212" spans="1:12" ht="12.75" hidden="1">
      <c r="A212" s="431"/>
      <c r="B212" s="432"/>
      <c r="C212" s="432"/>
      <c r="D212" s="432"/>
      <c r="E212" s="432"/>
      <c r="F212" s="432"/>
      <c r="G212" s="432"/>
      <c r="H212" s="348"/>
      <c r="J212" s="310"/>
      <c r="K212" s="310"/>
      <c r="L212" s="310"/>
    </row>
    <row r="213" spans="1:12" ht="12.75" hidden="1">
      <c r="A213" s="431"/>
      <c r="B213" s="432"/>
      <c r="C213" s="432"/>
      <c r="D213" s="432"/>
      <c r="E213" s="432"/>
      <c r="F213" s="432"/>
      <c r="G213" s="432"/>
      <c r="H213" s="348"/>
      <c r="J213" s="310"/>
      <c r="K213" s="310"/>
      <c r="L213" s="310"/>
    </row>
    <row r="214" spans="1:12" ht="12.75" hidden="1">
      <c r="A214" s="431"/>
      <c r="B214" s="432"/>
      <c r="C214" s="432"/>
      <c r="D214" s="432"/>
      <c r="E214" s="432"/>
      <c r="F214" s="432"/>
      <c r="G214" s="432"/>
      <c r="H214" s="348"/>
      <c r="J214" s="310"/>
      <c r="K214" s="310"/>
      <c r="L214" s="310"/>
    </row>
    <row r="215" spans="1:12" ht="12.75" hidden="1">
      <c r="A215" s="431"/>
      <c r="B215" s="432"/>
      <c r="C215" s="432"/>
      <c r="D215" s="432"/>
      <c r="E215" s="432"/>
      <c r="F215" s="432"/>
      <c r="G215" s="432"/>
      <c r="H215" s="348"/>
      <c r="J215" s="310"/>
      <c r="K215" s="310"/>
      <c r="L215" s="310"/>
    </row>
    <row r="216" spans="1:12" ht="12.75" hidden="1">
      <c r="A216" s="431"/>
      <c r="B216" s="432"/>
      <c r="C216" s="432"/>
      <c r="D216" s="432"/>
      <c r="E216" s="432"/>
      <c r="F216" s="432"/>
      <c r="G216" s="432"/>
      <c r="H216" s="348"/>
      <c r="J216" s="310"/>
      <c r="K216" s="310"/>
      <c r="L216" s="310"/>
    </row>
    <row r="217" spans="1:12" ht="12.75" hidden="1">
      <c r="A217" s="431"/>
      <c r="B217" s="432"/>
      <c r="C217" s="432"/>
      <c r="D217" s="432"/>
      <c r="E217" s="432"/>
      <c r="F217" s="432"/>
      <c r="G217" s="432"/>
      <c r="H217" s="348"/>
      <c r="J217" s="310"/>
      <c r="K217" s="310"/>
      <c r="L217" s="310"/>
    </row>
    <row r="218" spans="1:12" ht="12.75" hidden="1">
      <c r="A218" s="431"/>
      <c r="B218" s="432"/>
      <c r="C218" s="432"/>
      <c r="D218" s="432"/>
      <c r="E218" s="432"/>
      <c r="F218" s="432"/>
      <c r="G218" s="432"/>
      <c r="H218" s="348"/>
      <c r="J218" s="310"/>
      <c r="K218" s="310"/>
      <c r="L218" s="310"/>
    </row>
    <row r="219" spans="1:12" ht="12.75" hidden="1">
      <c r="A219" s="431"/>
      <c r="B219" s="432"/>
      <c r="C219" s="432"/>
      <c r="D219" s="432"/>
      <c r="E219" s="432"/>
      <c r="F219" s="432"/>
      <c r="G219" s="432"/>
      <c r="H219" s="348"/>
      <c r="J219" s="310"/>
      <c r="K219" s="310"/>
      <c r="L219" s="310"/>
    </row>
    <row r="220" spans="1:12" ht="12.75" hidden="1">
      <c r="A220" s="431"/>
      <c r="B220" s="432"/>
      <c r="C220" s="432"/>
      <c r="D220" s="432"/>
      <c r="E220" s="432"/>
      <c r="F220" s="432"/>
      <c r="G220" s="432"/>
      <c r="H220" s="348"/>
      <c r="J220" s="310"/>
      <c r="K220" s="310"/>
      <c r="L220" s="310"/>
    </row>
    <row r="221" spans="1:12" ht="12.75" hidden="1">
      <c r="A221" s="431"/>
      <c r="B221" s="432"/>
      <c r="C221" s="432"/>
      <c r="D221" s="432"/>
      <c r="E221" s="432"/>
      <c r="F221" s="432"/>
      <c r="G221" s="432"/>
      <c r="H221" s="348"/>
      <c r="J221" s="310"/>
      <c r="K221" s="310"/>
      <c r="L221" s="310"/>
    </row>
    <row r="222" spans="1:12" ht="12.75" customHeight="1" hidden="1">
      <c r="A222" s="431"/>
      <c r="B222" s="432"/>
      <c r="C222" s="432"/>
      <c r="D222" s="432"/>
      <c r="E222" s="432"/>
      <c r="F222" s="432"/>
      <c r="G222" s="432"/>
      <c r="H222" s="348"/>
      <c r="J222" s="310"/>
      <c r="K222" s="310"/>
      <c r="L222" s="310"/>
    </row>
    <row r="223" spans="1:12" ht="12.75" customHeight="1" hidden="1">
      <c r="A223" s="431"/>
      <c r="B223" s="432"/>
      <c r="C223" s="432"/>
      <c r="D223" s="432"/>
      <c r="E223" s="432"/>
      <c r="F223" s="432"/>
      <c r="G223" s="432"/>
      <c r="H223" s="348"/>
      <c r="J223" s="310"/>
      <c r="K223" s="310"/>
      <c r="L223" s="310"/>
    </row>
    <row r="224" spans="1:12" ht="12.75" customHeight="1" hidden="1">
      <c r="A224" s="431"/>
      <c r="B224" s="432"/>
      <c r="C224" s="432"/>
      <c r="D224" s="432"/>
      <c r="E224" s="432"/>
      <c r="F224" s="432"/>
      <c r="G224" s="432"/>
      <c r="H224" s="348"/>
      <c r="J224" s="310"/>
      <c r="K224" s="310"/>
      <c r="L224" s="310"/>
    </row>
    <row r="225" spans="1:12" ht="12.75" hidden="1">
      <c r="A225" s="431"/>
      <c r="B225" s="432"/>
      <c r="C225" s="432"/>
      <c r="D225" s="432"/>
      <c r="E225" s="432"/>
      <c r="F225" s="432"/>
      <c r="G225" s="432"/>
      <c r="H225" s="348"/>
      <c r="J225" s="310"/>
      <c r="K225" s="310"/>
      <c r="L225" s="310"/>
    </row>
    <row r="226" spans="1:12" ht="12.75" hidden="1">
      <c r="A226" s="431"/>
      <c r="B226" s="432"/>
      <c r="C226" s="432"/>
      <c r="D226" s="432"/>
      <c r="E226" s="432"/>
      <c r="F226" s="432"/>
      <c r="G226" s="432"/>
      <c r="H226" s="348"/>
      <c r="J226" s="310"/>
      <c r="K226" s="310"/>
      <c r="L226" s="310"/>
    </row>
    <row r="227" spans="1:12" ht="12.75" hidden="1">
      <c r="A227" s="431"/>
      <c r="B227" s="432"/>
      <c r="C227" s="432"/>
      <c r="D227" s="432"/>
      <c r="E227" s="432"/>
      <c r="F227" s="432"/>
      <c r="G227" s="432"/>
      <c r="H227" s="348"/>
      <c r="J227" s="310"/>
      <c r="K227" s="310"/>
      <c r="L227" s="310"/>
    </row>
    <row r="228" spans="1:12" ht="12.75" hidden="1">
      <c r="A228" s="431"/>
      <c r="B228" s="432"/>
      <c r="C228" s="432"/>
      <c r="D228" s="432"/>
      <c r="E228" s="432"/>
      <c r="F228" s="432"/>
      <c r="G228" s="432"/>
      <c r="H228" s="348"/>
      <c r="J228" s="310"/>
      <c r="K228" s="310"/>
      <c r="L228" s="310"/>
    </row>
    <row r="229" spans="1:12" ht="12.75" hidden="1">
      <c r="A229" s="431"/>
      <c r="B229" s="432"/>
      <c r="C229" s="432"/>
      <c r="D229" s="432"/>
      <c r="E229" s="432"/>
      <c r="F229" s="432"/>
      <c r="G229" s="432"/>
      <c r="H229" s="348"/>
      <c r="J229" s="310"/>
      <c r="K229" s="310"/>
      <c r="L229" s="310"/>
    </row>
    <row r="230" spans="1:12" ht="12.75" hidden="1">
      <c r="A230" s="431"/>
      <c r="B230" s="432"/>
      <c r="C230" s="432"/>
      <c r="D230" s="432"/>
      <c r="E230" s="432"/>
      <c r="F230" s="432"/>
      <c r="G230" s="432"/>
      <c r="H230" s="348"/>
      <c r="J230" s="310"/>
      <c r="K230" s="310"/>
      <c r="L230" s="310"/>
    </row>
    <row r="231" spans="1:12" ht="12.75" hidden="1">
      <c r="A231" s="431"/>
      <c r="B231" s="432"/>
      <c r="C231" s="432"/>
      <c r="D231" s="432"/>
      <c r="E231" s="432"/>
      <c r="F231" s="432"/>
      <c r="G231" s="432"/>
      <c r="H231" s="348"/>
      <c r="J231" s="310"/>
      <c r="K231" s="310"/>
      <c r="L231" s="310"/>
    </row>
    <row r="232" spans="1:12" ht="12.75" hidden="1">
      <c r="A232" s="431"/>
      <c r="B232" s="432"/>
      <c r="C232" s="432"/>
      <c r="D232" s="432"/>
      <c r="E232" s="432"/>
      <c r="F232" s="432"/>
      <c r="G232" s="432"/>
      <c r="H232" s="348"/>
      <c r="J232" s="310"/>
      <c r="K232" s="310"/>
      <c r="L232" s="310"/>
    </row>
    <row r="233" spans="1:12" ht="12.75" hidden="1">
      <c r="A233" s="431"/>
      <c r="B233" s="432"/>
      <c r="C233" s="432"/>
      <c r="D233" s="432"/>
      <c r="E233" s="432"/>
      <c r="F233" s="432"/>
      <c r="G233" s="432"/>
      <c r="H233" s="348"/>
      <c r="J233" s="310"/>
      <c r="K233" s="310"/>
      <c r="L233" s="310"/>
    </row>
    <row r="234" spans="1:12" ht="12.75" hidden="1">
      <c r="A234" s="431"/>
      <c r="B234" s="432"/>
      <c r="C234" s="432"/>
      <c r="D234" s="432"/>
      <c r="E234" s="432"/>
      <c r="F234" s="432"/>
      <c r="G234" s="432"/>
      <c r="H234" s="348"/>
      <c r="J234" s="310"/>
      <c r="K234" s="310"/>
      <c r="L234" s="310"/>
    </row>
    <row r="235" spans="1:12" ht="12.75" hidden="1">
      <c r="A235" s="431"/>
      <c r="B235" s="432"/>
      <c r="C235" s="432"/>
      <c r="D235" s="432"/>
      <c r="E235" s="432"/>
      <c r="F235" s="432"/>
      <c r="G235" s="432"/>
      <c r="H235" s="348"/>
      <c r="J235" s="310"/>
      <c r="K235" s="310"/>
      <c r="L235" s="310"/>
    </row>
    <row r="236" spans="1:12" ht="12.75" hidden="1">
      <c r="A236" s="431"/>
      <c r="B236" s="432"/>
      <c r="C236" s="432"/>
      <c r="D236" s="432"/>
      <c r="E236" s="432"/>
      <c r="F236" s="432"/>
      <c r="G236" s="432"/>
      <c r="H236" s="348"/>
      <c r="J236" s="310"/>
      <c r="K236" s="310"/>
      <c r="L236" s="310"/>
    </row>
    <row r="237" spans="1:12" ht="12.75" hidden="1">
      <c r="A237" s="431"/>
      <c r="B237" s="432"/>
      <c r="C237" s="432"/>
      <c r="D237" s="432"/>
      <c r="E237" s="432"/>
      <c r="F237" s="432"/>
      <c r="G237" s="432"/>
      <c r="H237" s="348"/>
      <c r="J237" s="310"/>
      <c r="K237" s="310"/>
      <c r="L237" s="310"/>
    </row>
    <row r="238" spans="1:12" ht="12.75" hidden="1">
      <c r="A238" s="431"/>
      <c r="B238" s="432"/>
      <c r="C238" s="432"/>
      <c r="D238" s="432"/>
      <c r="E238" s="432"/>
      <c r="F238" s="432"/>
      <c r="G238" s="432"/>
      <c r="H238" s="348"/>
      <c r="J238" s="310"/>
      <c r="K238" s="310"/>
      <c r="L238" s="310"/>
    </row>
    <row r="239" spans="1:12" ht="12.75" hidden="1">
      <c r="A239" s="431"/>
      <c r="B239" s="432"/>
      <c r="C239" s="432"/>
      <c r="D239" s="432"/>
      <c r="E239" s="432"/>
      <c r="F239" s="432"/>
      <c r="G239" s="432"/>
      <c r="H239" s="348"/>
      <c r="J239" s="310"/>
      <c r="K239" s="310"/>
      <c r="L239" s="310"/>
    </row>
    <row r="240" spans="1:12" ht="12.75" hidden="1">
      <c r="A240" s="431"/>
      <c r="B240" s="432"/>
      <c r="C240" s="432"/>
      <c r="D240" s="432"/>
      <c r="E240" s="432"/>
      <c r="F240" s="432"/>
      <c r="G240" s="432"/>
      <c r="H240" s="348"/>
      <c r="J240" s="310"/>
      <c r="K240" s="310"/>
      <c r="L240" s="310"/>
    </row>
    <row r="241" spans="1:12" ht="12.75" hidden="1">
      <c r="A241" s="433"/>
      <c r="B241" s="432"/>
      <c r="C241" s="432"/>
      <c r="D241" s="432"/>
      <c r="E241" s="432"/>
      <c r="F241" s="432"/>
      <c r="G241" s="432"/>
      <c r="H241" s="348"/>
      <c r="J241" s="310"/>
      <c r="K241" s="310"/>
      <c r="L241" s="310"/>
    </row>
    <row r="242" ht="15"/>
    <row r="243" ht="15"/>
    <row r="244" ht="15"/>
    <row r="245" ht="15"/>
    <row r="246" ht="15"/>
    <row r="247" ht="15"/>
  </sheetData>
  <sheetProtection sheet="1" objects="1" scenarios="1"/>
  <mergeCells count="29">
    <mergeCell ref="B13:D13"/>
    <mergeCell ref="B15:D15"/>
    <mergeCell ref="B17:D17"/>
    <mergeCell ref="B20:F20"/>
    <mergeCell ref="B22:F22"/>
    <mergeCell ref="B24:F24"/>
    <mergeCell ref="B26:F26"/>
    <mergeCell ref="B56:E56"/>
    <mergeCell ref="B59:D59"/>
    <mergeCell ref="B67:E67"/>
    <mergeCell ref="B69:E69"/>
    <mergeCell ref="J69:L75"/>
    <mergeCell ref="B71:E71"/>
    <mergeCell ref="B73:E73"/>
    <mergeCell ref="B76:F76"/>
    <mergeCell ref="B78:F78"/>
    <mergeCell ref="B80:F80"/>
    <mergeCell ref="B104:F104"/>
    <mergeCell ref="J104:L105"/>
    <mergeCell ref="E131:F131"/>
    <mergeCell ref="E132:F132"/>
    <mergeCell ref="J140:L141"/>
    <mergeCell ref="B170:E170"/>
    <mergeCell ref="G171:G172"/>
    <mergeCell ref="G175:G178"/>
    <mergeCell ref="B181:E181"/>
    <mergeCell ref="G182:G183"/>
    <mergeCell ref="J189:L195"/>
    <mergeCell ref="A204:G209"/>
  </mergeCells>
  <dataValidations count="6">
    <dataValidation type="textLength" allowBlank="1" showErrorMessage="1" errorTitle="ERRORE" error="IL CAMPO TESTO PUO' CONTENERE AL MASSIMO 500 CARATTERI" sqref="A204:G209">
      <formula1>0</formula1>
      <formula2>500</formula2>
    </dataValidation>
    <dataValidation type="whole" allowBlank="1" showErrorMessage="1" errorTitle="ERRORE" error="INSERIRE UN MESE VALIDO" sqref="F13 F15 F17">
      <formula1>1</formula1>
      <formula2>12</formula2>
    </dataValidation>
    <dataValidation type="whole" allowBlank="1" showErrorMessage="1" errorTitle="ERRORE" error="INSERIRE UN ANNO VALIDO" sqref="G13 G15 G17 G20">
      <formula1>1990</formula1>
      <formula2>2020</formula2>
    </dataValidation>
    <dataValidation type="whole" allowBlank="1" showErrorMessage="1" errorTitle="ERRORE" error="INSERIRE UN GIORNO VALIDO" sqref="E13 E15 E17">
      <formula1>1</formula1>
      <formula2>31</formula2>
    </dataValidation>
    <dataValidation type="whole" allowBlank="1" showErrorMessage="1" errorTitle="ATTENZIONE" error="INSERIRE VALORI NUMERICI INTERI" sqref="G22 G24 G30 G32 G34 G39 G41 G43 G45 G76 G78 G80 F175:F178 G189 G191 G193 G195 G197 G199">
      <formula1>0</formula1>
      <formula2>999999999999</formula2>
    </dataValidation>
    <dataValidation type="decimal" allowBlank="1" showErrorMessage="1" errorTitle="ATTENZIONE" error="INSERIRE UNA PERCENTUALE VALIDA" sqref="G26 G28 G187">
      <formula1>0</formula1>
      <formula2>100</formula2>
    </dataValidation>
  </dataValidations>
  <printOptions horizontalCentered="1"/>
  <pageMargins left="0.19652777777777777" right="0.19652777777777777" top="0.1902777777777778" bottom="0.20972222222222223" header="0.5118055555555556" footer="0.5118055555555556"/>
  <pageSetup fitToHeight="0" fitToWidth="1" horizontalDpi="300" verticalDpi="300" orientation="portrait" paperSize="9"/>
  <rowBreaks count="1" manualBreakCount="1">
    <brk id="6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Comune di Modena</cp:lastModifiedBy>
  <dcterms:created xsi:type="dcterms:W3CDTF">2010-07-08T07:11:44Z</dcterms:created>
  <dcterms:modified xsi:type="dcterms:W3CDTF">2010-07-08T07:15:03Z</dcterms:modified>
  <cp:category/>
  <cp:version/>
  <cp:contentType/>
  <cp:contentStatus/>
</cp:coreProperties>
</file>