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160" windowWidth="9375" windowHeight="4890" tabRatio="731" activeTab="0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<sst xmlns="http://schemas.openxmlformats.org/spreadsheetml/2006/main" count="213" uniqueCount="136">
  <si>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</si>
  <si>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</si>
  <si>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</si>
  <si>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</si>
  <si>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</si>
  <si>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</si>
  <si>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</si>
  <si>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</si>
  <si>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</si>
  <si>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</si>
  <si>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</si>
  <si>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</si>
  <si>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</si>
  <si>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</si>
  <si>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</si>
  <si>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</si>
  <si>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</si>
  <si>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</si>
  <si>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</si>
  <si>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</si>
  <si>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</si>
  <si>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</si>
  <si>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</si>
  <si>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</si>
  <si>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</si>
  <si>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</si>
  <si>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</si>
  <si>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</si>
  <si>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</si>
  <si>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</si>
  <si>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</si>
  <si>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</si>
  <si>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</si>
  <si>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</si>
  <si>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</si>
  <si>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</si>
  <si>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</si>
  <si>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</si>
  <si>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</si>
  <si>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</si>
  <si>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</si>
  <si>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</si>
  <si>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</si>
  <si>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</si>
  <si>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</si>
  <si>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</si>
  <si>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</si>
  <si>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</si>
  <si>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</si>
  <si>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</si>
  <si>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</si>
  <si>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</si>
  <si>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</si>
  <si>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</si>
  <si>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</si>
  <si>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</si>
  <si>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</si>
  <si>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</si>
  <si>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</si>
  <si>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</si>
  <si>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</si>
  <si>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</si>
  <si>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</si>
  <si>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</si>
  <si>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</si>
  <si>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</si>
  <si>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</si>
  <si>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</si>
  <si>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</si>
  <si>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</si>
  <si>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</si>
  <si>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</si>
  <si>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</si>
  <si>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</si>
  <si>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</si>
  <si>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</si>
  <si>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</si>
  <si>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</si>
  <si>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</si>
  <si>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</si>
  <si>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</si>
  <si>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</si>
  <si>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</si>
  <si>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</si>
  <si>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</si>
  <si>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</si>
  <si>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</si>
  <si>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</si>
  <si>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</si>
  <si>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</si>
  <si>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</si>
  <si>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</si>
  <si>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</si>
  <si>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</si>
  <si>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</si>
  <si>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</si>
  <si>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</si>
  <si>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</si>
  <si>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</si>
  <si>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</si>
  <si>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</si>
  <si>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</si>
  <si>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</si>
  <si>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</si>
  <si>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</si>
  <si>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</si>
  <si>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</si>
  <si>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</si>
  <si>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</si>
  <si>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</si>
  <si>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</si>
  <si>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</si>
  <si>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</si>
  <si>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</si>
  <si>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</si>
  <si>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</si>
  <si>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</si>
  <si>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</si>
  <si>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</si>
  <si>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</si>
  <si>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</si>
  <si>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</si>
  <si>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</si>
  <si>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</si>
  <si>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</si>
  <si>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</si>
  <si>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</si>
  <si>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</si>
  <si>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</si>
  <si>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</si>
  <si>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</si>
  <si>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</si>
  <si>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</si>
  <si>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</si>
  <si>
    <t>COMUNE DI MODENA</t>
  </si>
  <si>
    <t xml:space="preserve">COMUNE DI MODENA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</si>
</sst>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0"/>
      <name val="Calibri"/>
      <family val="2"/>
    </font>
    <font>
      <sz val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11" borderId="1" applyNumberFormat="0" applyAlignment="0" applyProtection="0"/>
    <xf numFmtId="0" fontId="18" fillId="0" borderId="2" applyNumberFormat="0" applyFill="0" applyAlignment="0" applyProtection="0"/>
    <xf numFmtId="0" fontId="19" fillId="12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4" borderId="4" applyNumberFormat="0" applyFont="0" applyAlignment="0" applyProtection="0"/>
    <xf numFmtId="0" fontId="22" fillId="11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28" fillId="17" borderId="0" applyNumberFormat="0" applyBorder="0" applyAlignment="0" applyProtection="0"/>
    <xf numFmtId="0" fontId="29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7" borderId="12" xfId="0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43" fontId="6" fillId="7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7" borderId="0" xfId="0" applyFont="1" applyFill="1" applyBorder="1" applyAlignment="1">
      <alignment vertical="center"/>
    </xf>
    <xf numFmtId="43" fontId="6" fillId="7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7" borderId="12" xfId="0" applyFont="1" applyFill="1" applyBorder="1" applyAlignment="1">
      <alignment vertical="center" wrapText="1"/>
    </xf>
    <xf numFmtId="43" fontId="7" fillId="7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18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7" borderId="12" xfId="45" applyFont="1" applyFill="1" applyBorder="1" applyAlignment="1" applyProtection="1">
      <alignment/>
      <protection/>
    </xf>
    <xf numFmtId="0" fontId="9" fillId="7" borderId="15" xfId="0" applyFont="1" applyFill="1" applyBorder="1" applyAlignment="1">
      <alignment vertical="top" wrapText="1"/>
    </xf>
    <xf numFmtId="43" fontId="7" fillId="7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7" borderId="16" xfId="0" applyFill="1" applyBorder="1" applyAlignment="1">
      <alignment/>
    </xf>
    <xf numFmtId="0" fontId="9" fillId="7" borderId="16" xfId="0" applyFont="1" applyFill="1" applyBorder="1" applyAlignment="1">
      <alignment vertical="center" wrapText="1"/>
    </xf>
    <xf numFmtId="43" fontId="7" fillId="7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7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18" borderId="22" xfId="0" applyFont="1" applyFill="1" applyBorder="1" applyAlignment="1">
      <alignment horizontal="center" vertical="center"/>
    </xf>
    <xf numFmtId="0" fontId="13" fillId="18" borderId="23" xfId="0" applyFont="1" applyFill="1" applyBorder="1" applyAlignment="1">
      <alignment horizontal="center" vertical="center"/>
    </xf>
    <xf numFmtId="0" fontId="13" fillId="18" borderId="24" xfId="0" applyFont="1" applyFill="1" applyBorder="1" applyAlignment="1">
      <alignment horizontal="center" vertical="center"/>
    </xf>
    <xf numFmtId="0" fontId="13" fillId="18" borderId="10" xfId="0" applyFont="1" applyFill="1" applyBorder="1" applyAlignment="1">
      <alignment horizontal="center" vertical="center"/>
    </xf>
    <xf numFmtId="0" fontId="13" fillId="18" borderId="12" xfId="0" applyFont="1" applyFill="1" applyBorder="1" applyAlignment="1">
      <alignment horizontal="center" vertical="center"/>
    </xf>
    <xf numFmtId="0" fontId="13" fillId="18" borderId="12" xfId="0" applyFont="1" applyFill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 vertical="center" wrapText="1"/>
    </xf>
    <xf numFmtId="0" fontId="13" fillId="18" borderId="11" xfId="0" applyFont="1" applyFill="1" applyBorder="1" applyAlignment="1">
      <alignment horizontal="center" vertical="center"/>
    </xf>
    <xf numFmtId="0" fontId="13" fillId="18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7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18" borderId="27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3" fillId="18" borderId="23" xfId="0" applyFont="1" applyFill="1" applyBorder="1" applyAlignment="1">
      <alignment horizontal="center" vertical="center"/>
    </xf>
    <xf numFmtId="0" fontId="13" fillId="18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18" borderId="29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tabSelected="1" workbookViewId="0" topLeftCell="A1">
      <selection activeCell="B1" sqref="B1:D1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103" t="s">
        <v>134</v>
      </c>
      <c r="C1" s="103"/>
      <c r="D1" s="103"/>
      <c r="E1"/>
      <c r="F1"/>
    </row>
    <row r="2" spans="1:6" ht="12.75">
      <c r="A2" s="79" t="s">
        <v>6</v>
      </c>
      <c r="B2" s="79"/>
      <c r="C2" s="79"/>
      <c r="D2" s="79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131</v>
      </c>
      <c r="C5" s="41">
        <v>2019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0</v>
      </c>
      <c r="D8" s="46"/>
      <c r="E8" s="6"/>
      <c r="F8" s="6"/>
    </row>
    <row r="9" spans="1:6" ht="12.75">
      <c r="A9" s="43"/>
      <c r="B9" s="49" t="s">
        <v>10</v>
      </c>
      <c r="C9" s="7">
        <v>0</v>
      </c>
      <c r="D9" s="46"/>
      <c r="E9" s="6"/>
      <c r="F9" s="6"/>
    </row>
    <row r="10" spans="1:6" ht="12.75">
      <c r="A10" s="43"/>
      <c r="B10" s="49" t="s">
        <v>11</v>
      </c>
      <c r="C10" s="7">
        <v>0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0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120898023.6</v>
      </c>
      <c r="D14" s="7">
        <v>0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24312021.58</v>
      </c>
      <c r="D18" s="7">
        <v>0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145210045.18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15426745.47</v>
      </c>
      <c r="D23" s="7">
        <v>0</v>
      </c>
      <c r="E23" s="8"/>
      <c r="F23" s="8"/>
    </row>
    <row r="24" spans="1:6" ht="12.75">
      <c r="A24" s="57">
        <v>20102</v>
      </c>
      <c r="B24" s="56" t="s">
        <v>25</v>
      </c>
      <c r="C24" s="7">
        <v>2000</v>
      </c>
      <c r="D24" s="7">
        <v>0</v>
      </c>
      <c r="E24" s="8"/>
      <c r="F24" s="8"/>
    </row>
    <row r="25" spans="1:6" ht="12.75">
      <c r="A25" s="52">
        <v>20103</v>
      </c>
      <c r="B25" s="53" t="s">
        <v>26</v>
      </c>
      <c r="C25" s="7">
        <v>15000</v>
      </c>
      <c r="D25" s="7">
        <v>0</v>
      </c>
      <c r="E25" s="8"/>
      <c r="F25" s="8"/>
    </row>
    <row r="26" spans="1:6" ht="12.75">
      <c r="A26" s="52">
        <v>20104</v>
      </c>
      <c r="B26" s="53" t="s">
        <v>27</v>
      </c>
      <c r="C26" s="7">
        <v>3039322</v>
      </c>
      <c r="D26" s="7">
        <v>0</v>
      </c>
      <c r="E26" s="8"/>
      <c r="F26" s="8"/>
    </row>
    <row r="27" spans="1:6" ht="12.75">
      <c r="A27" s="52">
        <v>20105</v>
      </c>
      <c r="B27" s="53" t="s">
        <v>28</v>
      </c>
      <c r="C27" s="7">
        <v>39416.27</v>
      </c>
      <c r="D27" s="7">
        <v>0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18522483.74</v>
      </c>
      <c r="D28" s="16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31047951.98</v>
      </c>
      <c r="D31" s="7">
        <v>0</v>
      </c>
      <c r="E31" s="8"/>
      <c r="F31" s="8"/>
    </row>
    <row r="32" spans="1:6" ht="12.75">
      <c r="A32" s="57">
        <v>30200</v>
      </c>
      <c r="B32" s="56" t="s">
        <v>33</v>
      </c>
      <c r="C32" s="7">
        <v>10188000</v>
      </c>
      <c r="D32" s="7">
        <v>0</v>
      </c>
      <c r="E32" s="8"/>
      <c r="F32" s="8"/>
    </row>
    <row r="33" spans="1:6" ht="12.75">
      <c r="A33" s="57">
        <v>30300</v>
      </c>
      <c r="B33" s="56" t="s">
        <v>34</v>
      </c>
      <c r="C33" s="7">
        <v>55000</v>
      </c>
      <c r="D33" s="7">
        <v>0</v>
      </c>
      <c r="E33" s="8"/>
      <c r="F33" s="8"/>
    </row>
    <row r="34" spans="1:6" ht="12.75">
      <c r="A34" s="57">
        <v>30400</v>
      </c>
      <c r="B34" s="56" t="s">
        <v>35</v>
      </c>
      <c r="C34" s="7">
        <v>9111290</v>
      </c>
      <c r="D34" s="7">
        <v>0</v>
      </c>
      <c r="E34" s="8"/>
      <c r="F34" s="8"/>
    </row>
    <row r="35" spans="1:6" ht="12.75">
      <c r="A35" s="52">
        <v>30500</v>
      </c>
      <c r="B35" s="53" t="s">
        <v>36</v>
      </c>
      <c r="C35" s="7">
        <v>6852815.08</v>
      </c>
      <c r="D35" s="7">
        <v>0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57255057.06</v>
      </c>
      <c r="D36" s="11">
        <f>SUM(D31:D35)</f>
        <v>0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500000</v>
      </c>
      <c r="D40" s="7">
        <v>0</v>
      </c>
      <c r="E40" s="8"/>
      <c r="F40" s="8"/>
    </row>
    <row r="41" spans="1:6" ht="12.75">
      <c r="A41" s="52">
        <v>40300</v>
      </c>
      <c r="B41" s="53" t="s">
        <v>42</v>
      </c>
      <c r="C41" s="7">
        <v>1400000</v>
      </c>
      <c r="D41" s="7">
        <v>0</v>
      </c>
      <c r="E41" s="8"/>
      <c r="F41" s="8"/>
    </row>
    <row r="42" spans="1:6" ht="12.75">
      <c r="A42" s="52">
        <v>40400</v>
      </c>
      <c r="B42" s="53" t="s">
        <v>43</v>
      </c>
      <c r="C42" s="7">
        <v>26115000</v>
      </c>
      <c r="D42" s="7">
        <v>0</v>
      </c>
      <c r="E42" s="8"/>
      <c r="F42" s="8"/>
    </row>
    <row r="43" spans="1:6" ht="12.75">
      <c r="A43" s="57">
        <v>40500</v>
      </c>
      <c r="B43" s="56" t="s">
        <v>44</v>
      </c>
      <c r="C43" s="7">
        <v>4186000</v>
      </c>
      <c r="D43" s="7">
        <v>0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32201000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0</v>
      </c>
      <c r="D56" s="7">
        <v>0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0</v>
      </c>
      <c r="D61" s="7">
        <v>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74100000</v>
      </c>
      <c r="D65" s="7">
        <v>0</v>
      </c>
      <c r="E65" s="8"/>
      <c r="F65" s="8"/>
    </row>
    <row r="66" spans="1:6" ht="12.75">
      <c r="A66" s="52">
        <v>90200</v>
      </c>
      <c r="B66" s="53" t="s">
        <v>63</v>
      </c>
      <c r="C66" s="7">
        <v>2210000</v>
      </c>
      <c r="D66" s="7">
        <v>0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76310000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329498585.98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329498585.98</v>
      </c>
      <c r="D69" s="20">
        <f>+D68+D11</f>
        <v>0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/>
  <pageMargins left="0.7086614173228347" right="0.7086614173228347" top="0" bottom="0.7480314960629921" header="0.31496062992125984" footer="0.31496062992125984"/>
  <pageSetup fitToHeight="1" fitToWidth="1"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workbookViewId="0" topLeftCell="A1">
      <selection activeCell="B1" sqref="B1:J1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104" t="s">
        <v>135</v>
      </c>
      <c r="C1" s="105"/>
      <c r="D1" s="105"/>
      <c r="E1" s="105"/>
      <c r="F1" s="105"/>
      <c r="G1" s="105"/>
      <c r="H1" s="105"/>
      <c r="I1" s="105"/>
      <c r="J1" s="105"/>
    </row>
    <row r="3" spans="3:6" ht="12.75">
      <c r="C3" s="79" t="s">
        <v>6</v>
      </c>
      <c r="D3" s="79"/>
      <c r="E3" s="79"/>
      <c r="F3" s="79"/>
    </row>
    <row r="4" ht="18.75">
      <c r="B4" s="3" t="s">
        <v>132</v>
      </c>
    </row>
    <row r="5" spans="2:7" ht="18.75">
      <c r="B5" s="40"/>
      <c r="C5" s="40" t="s">
        <v>131</v>
      </c>
      <c r="D5" s="3">
        <f>Entrate!C5</f>
        <v>2019</v>
      </c>
      <c r="G5" s="3"/>
    </row>
    <row r="6" spans="2:7" ht="18.75">
      <c r="B6" s="3"/>
      <c r="G6" s="3"/>
    </row>
    <row r="7" spans="1:75" ht="12.75" customHeight="1">
      <c r="A7" s="76"/>
      <c r="B7" s="101" t="s">
        <v>66</v>
      </c>
      <c r="C7" s="82">
        <v>1</v>
      </c>
      <c r="D7" s="83"/>
      <c r="E7" s="84"/>
      <c r="F7" s="82">
        <v>2</v>
      </c>
      <c r="G7" s="83"/>
      <c r="H7" s="84"/>
      <c r="I7" s="82">
        <v>3</v>
      </c>
      <c r="J7" s="83"/>
      <c r="K7" s="84"/>
      <c r="L7" s="82">
        <v>4</v>
      </c>
      <c r="M7" s="83"/>
      <c r="N7" s="84"/>
      <c r="O7" s="82">
        <v>5</v>
      </c>
      <c r="P7" s="83"/>
      <c r="Q7" s="84"/>
      <c r="R7" s="82">
        <v>6</v>
      </c>
      <c r="S7" s="83"/>
      <c r="T7" s="84"/>
      <c r="U7" s="82">
        <v>7</v>
      </c>
      <c r="V7" s="83"/>
      <c r="W7" s="84"/>
      <c r="X7" s="82">
        <v>8</v>
      </c>
      <c r="Y7" s="83"/>
      <c r="Z7" s="84"/>
      <c r="AA7" s="82">
        <v>9</v>
      </c>
      <c r="AB7" s="83"/>
      <c r="AC7" s="84"/>
      <c r="AD7" s="82">
        <v>10</v>
      </c>
      <c r="AE7" s="83"/>
      <c r="AF7" s="84"/>
      <c r="AG7" s="83">
        <v>11</v>
      </c>
      <c r="AH7" s="83"/>
      <c r="AI7" s="84"/>
      <c r="AJ7" s="82">
        <v>12</v>
      </c>
      <c r="AK7" s="83"/>
      <c r="AL7" s="84"/>
      <c r="AM7" s="82">
        <v>13</v>
      </c>
      <c r="AN7" s="83"/>
      <c r="AO7" s="84"/>
      <c r="AP7" s="82">
        <v>14</v>
      </c>
      <c r="AQ7" s="83"/>
      <c r="AR7" s="84"/>
      <c r="AS7" s="82">
        <v>15</v>
      </c>
      <c r="AT7" s="83"/>
      <c r="AU7" s="84"/>
      <c r="AV7" s="83">
        <v>16</v>
      </c>
      <c r="AW7" s="83"/>
      <c r="AX7" s="84"/>
      <c r="AY7" s="82">
        <v>17</v>
      </c>
      <c r="AZ7" s="83"/>
      <c r="BA7" s="84"/>
      <c r="BB7" s="82">
        <v>18</v>
      </c>
      <c r="BC7" s="83"/>
      <c r="BD7" s="84"/>
      <c r="BE7" s="82">
        <v>19</v>
      </c>
      <c r="BF7" s="83"/>
      <c r="BG7" s="84"/>
      <c r="BH7" s="82">
        <v>20</v>
      </c>
      <c r="BI7" s="83"/>
      <c r="BJ7" s="84"/>
      <c r="BK7" s="83">
        <v>50</v>
      </c>
      <c r="BL7" s="83"/>
      <c r="BM7" s="84"/>
      <c r="BN7" s="82">
        <v>60</v>
      </c>
      <c r="BO7" s="83"/>
      <c r="BP7" s="84"/>
      <c r="BQ7" s="82">
        <v>99</v>
      </c>
      <c r="BR7" s="83"/>
      <c r="BS7" s="83"/>
      <c r="BT7" s="85" t="s">
        <v>129</v>
      </c>
      <c r="BU7" s="87" t="s">
        <v>130</v>
      </c>
      <c r="BV7" s="88"/>
      <c r="BW7" s="89"/>
    </row>
    <row r="8" spans="1:75" s="23" customFormat="1" ht="58.5" customHeight="1">
      <c r="A8" s="24"/>
      <c r="B8" s="102"/>
      <c r="C8" s="88" t="s">
        <v>67</v>
      </c>
      <c r="D8" s="88"/>
      <c r="E8" s="93"/>
      <c r="F8" s="94" t="s">
        <v>68</v>
      </c>
      <c r="G8" s="93"/>
      <c r="H8" s="95"/>
      <c r="I8" s="78" t="s">
        <v>69</v>
      </c>
      <c r="J8" s="100"/>
      <c r="K8" s="98"/>
      <c r="L8" s="96" t="s">
        <v>70</v>
      </c>
      <c r="M8" s="97"/>
      <c r="N8" s="98"/>
      <c r="O8" s="96" t="s">
        <v>71</v>
      </c>
      <c r="P8" s="97"/>
      <c r="Q8" s="98"/>
      <c r="R8" s="88" t="s">
        <v>133</v>
      </c>
      <c r="S8" s="88"/>
      <c r="T8" s="93"/>
      <c r="U8" s="94" t="s">
        <v>112</v>
      </c>
      <c r="V8" s="93"/>
      <c r="W8" s="95"/>
      <c r="X8" s="78" t="s">
        <v>113</v>
      </c>
      <c r="Y8" s="100"/>
      <c r="Z8" s="98"/>
      <c r="AA8" s="96" t="s">
        <v>114</v>
      </c>
      <c r="AB8" s="97"/>
      <c r="AC8" s="98"/>
      <c r="AD8" s="96" t="s">
        <v>115</v>
      </c>
      <c r="AE8" s="97"/>
      <c r="AF8" s="98"/>
      <c r="AG8" s="88" t="s">
        <v>116</v>
      </c>
      <c r="AH8" s="88"/>
      <c r="AI8" s="93"/>
      <c r="AJ8" s="94" t="s">
        <v>117</v>
      </c>
      <c r="AK8" s="93"/>
      <c r="AL8" s="95"/>
      <c r="AM8" s="78" t="s">
        <v>118</v>
      </c>
      <c r="AN8" s="100"/>
      <c r="AO8" s="98"/>
      <c r="AP8" s="96" t="s">
        <v>119</v>
      </c>
      <c r="AQ8" s="97"/>
      <c r="AR8" s="98"/>
      <c r="AS8" s="96" t="s">
        <v>120</v>
      </c>
      <c r="AT8" s="97"/>
      <c r="AU8" s="98"/>
      <c r="AV8" s="88" t="s">
        <v>121</v>
      </c>
      <c r="AW8" s="88"/>
      <c r="AX8" s="93"/>
      <c r="AY8" s="94" t="s">
        <v>122</v>
      </c>
      <c r="AZ8" s="93"/>
      <c r="BA8" s="95"/>
      <c r="BB8" s="78" t="s">
        <v>123</v>
      </c>
      <c r="BC8" s="100"/>
      <c r="BD8" s="98"/>
      <c r="BE8" s="96" t="s">
        <v>124</v>
      </c>
      <c r="BF8" s="97"/>
      <c r="BG8" s="98"/>
      <c r="BH8" s="96" t="s">
        <v>125</v>
      </c>
      <c r="BI8" s="97"/>
      <c r="BJ8" s="98"/>
      <c r="BK8" s="88" t="s">
        <v>126</v>
      </c>
      <c r="BL8" s="88"/>
      <c r="BM8" s="93"/>
      <c r="BN8" s="94" t="s">
        <v>127</v>
      </c>
      <c r="BO8" s="93"/>
      <c r="BP8" s="95"/>
      <c r="BQ8" s="78" t="s">
        <v>128</v>
      </c>
      <c r="BR8" s="100"/>
      <c r="BS8" s="97"/>
      <c r="BT8" s="86"/>
      <c r="BU8" s="90"/>
      <c r="BV8" s="91"/>
      <c r="BW8" s="92"/>
    </row>
    <row r="9" spans="1:75" s="23" customFormat="1" ht="11.25" customHeight="1">
      <c r="A9" s="24"/>
      <c r="B9" s="61"/>
      <c r="C9" s="80" t="s">
        <v>4</v>
      </c>
      <c r="D9" s="81"/>
      <c r="E9" s="62" t="s">
        <v>5</v>
      </c>
      <c r="F9" s="80" t="s">
        <v>4</v>
      </c>
      <c r="G9" s="81"/>
      <c r="H9" s="69" t="s">
        <v>5</v>
      </c>
      <c r="I9" s="80" t="s">
        <v>4</v>
      </c>
      <c r="J9" s="81"/>
      <c r="K9" s="25" t="s">
        <v>5</v>
      </c>
      <c r="L9" s="80" t="s">
        <v>4</v>
      </c>
      <c r="M9" s="81"/>
      <c r="N9" s="25" t="s">
        <v>5</v>
      </c>
      <c r="O9" s="80" t="s">
        <v>4</v>
      </c>
      <c r="P9" s="81"/>
      <c r="Q9" s="25" t="s">
        <v>5</v>
      </c>
      <c r="R9" s="99" t="s">
        <v>4</v>
      </c>
      <c r="S9" s="81"/>
      <c r="T9" s="62" t="s">
        <v>5</v>
      </c>
      <c r="U9" s="80" t="s">
        <v>4</v>
      </c>
      <c r="V9" s="81"/>
      <c r="W9" s="69" t="s">
        <v>5</v>
      </c>
      <c r="X9" s="80" t="s">
        <v>4</v>
      </c>
      <c r="Y9" s="81"/>
      <c r="Z9" s="25" t="s">
        <v>5</v>
      </c>
      <c r="AA9" s="80" t="s">
        <v>4</v>
      </c>
      <c r="AB9" s="81"/>
      <c r="AC9" s="25" t="s">
        <v>5</v>
      </c>
      <c r="AD9" s="80" t="s">
        <v>4</v>
      </c>
      <c r="AE9" s="81"/>
      <c r="AF9" s="25" t="s">
        <v>5</v>
      </c>
      <c r="AG9" s="99" t="s">
        <v>4</v>
      </c>
      <c r="AH9" s="81"/>
      <c r="AI9" s="62" t="s">
        <v>5</v>
      </c>
      <c r="AJ9" s="80" t="s">
        <v>4</v>
      </c>
      <c r="AK9" s="81"/>
      <c r="AL9" s="69" t="s">
        <v>5</v>
      </c>
      <c r="AM9" s="80" t="s">
        <v>4</v>
      </c>
      <c r="AN9" s="81"/>
      <c r="AO9" s="25" t="s">
        <v>5</v>
      </c>
      <c r="AP9" s="80" t="s">
        <v>4</v>
      </c>
      <c r="AQ9" s="81"/>
      <c r="AR9" s="25" t="s">
        <v>5</v>
      </c>
      <c r="AS9" s="80" t="s">
        <v>4</v>
      </c>
      <c r="AT9" s="81"/>
      <c r="AU9" s="25" t="s">
        <v>5</v>
      </c>
      <c r="AV9" s="99" t="s">
        <v>4</v>
      </c>
      <c r="AW9" s="81"/>
      <c r="AX9" s="62" t="s">
        <v>5</v>
      </c>
      <c r="AY9" s="80" t="s">
        <v>4</v>
      </c>
      <c r="AZ9" s="81"/>
      <c r="BA9" s="69" t="s">
        <v>5</v>
      </c>
      <c r="BB9" s="80" t="s">
        <v>4</v>
      </c>
      <c r="BC9" s="81"/>
      <c r="BD9" s="25" t="s">
        <v>5</v>
      </c>
      <c r="BE9" s="80" t="s">
        <v>4</v>
      </c>
      <c r="BF9" s="81"/>
      <c r="BG9" s="25" t="s">
        <v>5</v>
      </c>
      <c r="BH9" s="80" t="s">
        <v>4</v>
      </c>
      <c r="BI9" s="81"/>
      <c r="BJ9" s="25" t="s">
        <v>5</v>
      </c>
      <c r="BK9" s="99" t="s">
        <v>4</v>
      </c>
      <c r="BL9" s="81"/>
      <c r="BM9" s="62" t="s">
        <v>5</v>
      </c>
      <c r="BN9" s="80" t="s">
        <v>4</v>
      </c>
      <c r="BO9" s="81"/>
      <c r="BP9" s="69" t="s">
        <v>5</v>
      </c>
      <c r="BQ9" s="80" t="s">
        <v>4</v>
      </c>
      <c r="BR9" s="81"/>
      <c r="BS9" s="25" t="s">
        <v>5</v>
      </c>
      <c r="BT9" s="77" t="s">
        <v>4</v>
      </c>
      <c r="BU9" s="80" t="s">
        <v>4</v>
      </c>
      <c r="BV9" s="81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f>BT12</f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19683051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9315778</v>
      </c>
      <c r="J15" s="30">
        <v>0</v>
      </c>
      <c r="K15" s="30">
        <v>0</v>
      </c>
      <c r="L15" s="30">
        <v>6567433</v>
      </c>
      <c r="M15" s="30">
        <v>0</v>
      </c>
      <c r="N15" s="30">
        <v>0</v>
      </c>
      <c r="O15" s="30">
        <v>2652888</v>
      </c>
      <c r="P15" s="30">
        <v>0</v>
      </c>
      <c r="Q15" s="30">
        <v>0</v>
      </c>
      <c r="R15" s="30">
        <v>731684</v>
      </c>
      <c r="S15" s="30">
        <v>0</v>
      </c>
      <c r="T15" s="30">
        <v>0</v>
      </c>
      <c r="U15" s="30">
        <v>140496</v>
      </c>
      <c r="V15" s="30">
        <v>0</v>
      </c>
      <c r="W15" s="30">
        <v>0</v>
      </c>
      <c r="X15" s="30">
        <v>1624970</v>
      </c>
      <c r="Y15" s="30">
        <v>0</v>
      </c>
      <c r="Z15" s="30">
        <v>0</v>
      </c>
      <c r="AA15" s="30">
        <v>1598496</v>
      </c>
      <c r="AB15" s="30">
        <v>0</v>
      </c>
      <c r="AC15" s="30">
        <v>0</v>
      </c>
      <c r="AD15" s="30">
        <v>905836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14366937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1527337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142826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59257732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0</v>
      </c>
    </row>
    <row r="16" spans="1:75" ht="15">
      <c r="A16" s="27">
        <f>A15+1</f>
        <v>102</v>
      </c>
      <c r="B16" s="29" t="s">
        <v>76</v>
      </c>
      <c r="C16" s="30">
        <v>1412870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610195</v>
      </c>
      <c r="J16" s="30">
        <v>0</v>
      </c>
      <c r="K16" s="30">
        <v>0</v>
      </c>
      <c r="L16" s="30">
        <v>108399</v>
      </c>
      <c r="M16" s="30">
        <v>0</v>
      </c>
      <c r="N16" s="30">
        <v>0</v>
      </c>
      <c r="O16" s="30">
        <v>141500</v>
      </c>
      <c r="P16" s="30">
        <v>0</v>
      </c>
      <c r="Q16" s="30">
        <v>0</v>
      </c>
      <c r="R16" s="30">
        <v>41985</v>
      </c>
      <c r="S16" s="30">
        <v>0</v>
      </c>
      <c r="T16" s="30">
        <v>0</v>
      </c>
      <c r="U16" s="30">
        <v>10845</v>
      </c>
      <c r="V16" s="30">
        <v>0</v>
      </c>
      <c r="W16" s="30">
        <v>0</v>
      </c>
      <c r="X16" s="30">
        <v>103385</v>
      </c>
      <c r="Y16" s="30">
        <v>0</v>
      </c>
      <c r="Z16" s="30">
        <v>0</v>
      </c>
      <c r="AA16" s="30">
        <v>106733</v>
      </c>
      <c r="AB16" s="30">
        <v>0</v>
      </c>
      <c r="AC16" s="30">
        <v>0</v>
      </c>
      <c r="AD16" s="30">
        <v>61677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379973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97666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9512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3084740</v>
      </c>
      <c r="BV16" s="31">
        <f t="shared" si="0"/>
        <v>0</v>
      </c>
      <c r="BW16" s="31">
        <f t="shared" si="0"/>
        <v>0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12279612.31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2261871.64</v>
      </c>
      <c r="J17" s="30">
        <v>0</v>
      </c>
      <c r="K17" s="30">
        <v>0</v>
      </c>
      <c r="L17" s="30">
        <v>22211294.52</v>
      </c>
      <c r="M17" s="30">
        <v>0</v>
      </c>
      <c r="N17" s="30">
        <v>0</v>
      </c>
      <c r="O17" s="30">
        <v>3831884.41</v>
      </c>
      <c r="P17" s="30">
        <v>0</v>
      </c>
      <c r="Q17" s="30">
        <v>0</v>
      </c>
      <c r="R17" s="30">
        <v>3181524.17</v>
      </c>
      <c r="S17" s="30">
        <v>0</v>
      </c>
      <c r="T17" s="30">
        <v>0</v>
      </c>
      <c r="U17" s="30">
        <v>417713.66</v>
      </c>
      <c r="V17" s="30">
        <v>0</v>
      </c>
      <c r="W17" s="30">
        <v>0</v>
      </c>
      <c r="X17" s="30">
        <v>550826.07</v>
      </c>
      <c r="Y17" s="30">
        <v>0</v>
      </c>
      <c r="Z17" s="30">
        <v>0</v>
      </c>
      <c r="AA17" s="30">
        <v>34823662.56</v>
      </c>
      <c r="AB17" s="30">
        <v>0</v>
      </c>
      <c r="AC17" s="30">
        <v>0</v>
      </c>
      <c r="AD17" s="30">
        <v>1555823.09</v>
      </c>
      <c r="AE17" s="30">
        <v>0</v>
      </c>
      <c r="AF17" s="30">
        <v>0</v>
      </c>
      <c r="AG17" s="30">
        <v>7400</v>
      </c>
      <c r="AH17" s="30">
        <v>0</v>
      </c>
      <c r="AI17" s="30">
        <v>0</v>
      </c>
      <c r="AJ17" s="30">
        <v>35642370.98</v>
      </c>
      <c r="AK17" s="30">
        <v>0</v>
      </c>
      <c r="AL17" s="30">
        <v>0</v>
      </c>
      <c r="AM17" s="30">
        <v>1007287.7</v>
      </c>
      <c r="AN17" s="30">
        <v>0</v>
      </c>
      <c r="AO17" s="30">
        <v>0</v>
      </c>
      <c r="AP17" s="30">
        <v>674008.98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6410000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247288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125102568.09</v>
      </c>
      <c r="BV17" s="31">
        <f t="shared" si="0"/>
        <v>0</v>
      </c>
      <c r="BW17" s="31">
        <f t="shared" si="0"/>
        <v>0</v>
      </c>
    </row>
    <row r="18" spans="1:75" ht="15">
      <c r="A18" s="27">
        <f t="shared" si="2"/>
        <v>104</v>
      </c>
      <c r="B18" s="29" t="s">
        <v>23</v>
      </c>
      <c r="C18" s="30">
        <v>2454529.2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97000</v>
      </c>
      <c r="J18" s="30">
        <v>0</v>
      </c>
      <c r="K18" s="30">
        <v>0</v>
      </c>
      <c r="L18" s="30">
        <v>5673000</v>
      </c>
      <c r="M18" s="30">
        <v>0</v>
      </c>
      <c r="N18" s="30">
        <v>0</v>
      </c>
      <c r="O18" s="30">
        <v>2589147.05</v>
      </c>
      <c r="P18" s="30">
        <v>0</v>
      </c>
      <c r="Q18" s="30">
        <v>0</v>
      </c>
      <c r="R18" s="30">
        <v>148900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29333.55</v>
      </c>
      <c r="Y18" s="30">
        <v>0</v>
      </c>
      <c r="Z18" s="30">
        <v>0</v>
      </c>
      <c r="AA18" s="30">
        <v>944494.68</v>
      </c>
      <c r="AB18" s="30">
        <v>0</v>
      </c>
      <c r="AC18" s="30">
        <v>0</v>
      </c>
      <c r="AD18" s="30">
        <v>1376525</v>
      </c>
      <c r="AE18" s="30">
        <v>0</v>
      </c>
      <c r="AF18" s="30">
        <v>0</v>
      </c>
      <c r="AG18" s="30">
        <v>35000</v>
      </c>
      <c r="AH18" s="30">
        <v>0</v>
      </c>
      <c r="AI18" s="30">
        <v>0</v>
      </c>
      <c r="AJ18" s="30">
        <v>5650028.97</v>
      </c>
      <c r="AK18" s="30">
        <v>0</v>
      </c>
      <c r="AL18" s="30">
        <v>0</v>
      </c>
      <c r="AM18" s="30">
        <v>630</v>
      </c>
      <c r="AN18" s="30">
        <v>0</v>
      </c>
      <c r="AO18" s="30">
        <v>0</v>
      </c>
      <c r="AP18" s="30">
        <v>231176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19150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19248914.45</v>
      </c>
      <c r="BV18" s="31">
        <f t="shared" si="0"/>
        <v>0</v>
      </c>
      <c r="BW18" s="31">
        <f t="shared" si="0"/>
        <v>0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35209.56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18344.48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1864.09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29632.6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42449.63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127500.35999999999</v>
      </c>
      <c r="BV21" s="31">
        <f t="shared" si="0"/>
        <v>0</v>
      </c>
      <c r="BW21" s="31">
        <f t="shared" si="0"/>
        <v>0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334950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15000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1000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350950</v>
      </c>
      <c r="BV23" s="31">
        <f t="shared" si="0"/>
        <v>0</v>
      </c>
      <c r="BW23" s="31">
        <f t="shared" si="0"/>
        <v>0</v>
      </c>
    </row>
    <row r="24" spans="1:75" ht="15">
      <c r="A24" s="27">
        <f t="shared" si="2"/>
        <v>110</v>
      </c>
      <c r="B24" s="29" t="s">
        <v>83</v>
      </c>
      <c r="C24" s="30">
        <v>3396211.63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11005</v>
      </c>
      <c r="J24" s="30">
        <v>0</v>
      </c>
      <c r="K24" s="30">
        <v>0</v>
      </c>
      <c r="L24" s="30">
        <v>18130</v>
      </c>
      <c r="M24" s="30">
        <v>0</v>
      </c>
      <c r="N24" s="30">
        <v>0</v>
      </c>
      <c r="O24" s="30">
        <v>19990.55</v>
      </c>
      <c r="P24" s="30">
        <v>0</v>
      </c>
      <c r="Q24" s="30">
        <v>0</v>
      </c>
      <c r="R24" s="30">
        <v>2897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1225</v>
      </c>
      <c r="Y24" s="30">
        <v>0</v>
      </c>
      <c r="Z24" s="30">
        <v>0</v>
      </c>
      <c r="AA24" s="30">
        <v>5545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34126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9801473.09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13290603.27</v>
      </c>
      <c r="BV24" s="31">
        <f t="shared" si="0"/>
        <v>0</v>
      </c>
      <c r="BW24" s="31">
        <f t="shared" si="0"/>
        <v>0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39596433.70000001</v>
      </c>
      <c r="D25" s="33">
        <f t="shared" si="3"/>
        <v>0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12310849.64</v>
      </c>
      <c r="J25" s="33">
        <f t="shared" si="3"/>
        <v>0</v>
      </c>
      <c r="K25" s="33">
        <f t="shared" si="3"/>
        <v>0</v>
      </c>
      <c r="L25" s="33">
        <f t="shared" si="3"/>
        <v>34596600.99999999</v>
      </c>
      <c r="M25" s="33">
        <f t="shared" si="3"/>
        <v>0</v>
      </c>
      <c r="N25" s="33">
        <f t="shared" si="3"/>
        <v>0</v>
      </c>
      <c r="O25" s="33">
        <f t="shared" si="3"/>
        <v>9235410.010000002</v>
      </c>
      <c r="P25" s="33">
        <f t="shared" si="3"/>
        <v>0</v>
      </c>
      <c r="Q25" s="33">
        <f t="shared" si="3"/>
        <v>0</v>
      </c>
      <c r="R25" s="33">
        <f t="shared" si="3"/>
        <v>4108854.26</v>
      </c>
      <c r="S25" s="33">
        <f t="shared" si="3"/>
        <v>0</v>
      </c>
      <c r="T25" s="33">
        <f t="shared" si="3"/>
        <v>0</v>
      </c>
      <c r="U25" s="33">
        <f t="shared" si="3"/>
        <v>569054.6599999999</v>
      </c>
      <c r="V25" s="33">
        <f t="shared" si="3"/>
        <v>0</v>
      </c>
      <c r="W25" s="33">
        <f t="shared" si="3"/>
        <v>0</v>
      </c>
      <c r="X25" s="33">
        <f t="shared" si="3"/>
        <v>2309739.6199999996</v>
      </c>
      <c r="Y25" s="33">
        <f t="shared" si="3"/>
        <v>0</v>
      </c>
      <c r="Z25" s="33">
        <f t="shared" si="3"/>
        <v>0</v>
      </c>
      <c r="AA25" s="33">
        <f t="shared" si="3"/>
        <v>37478931.24</v>
      </c>
      <c r="AB25" s="33">
        <f t="shared" si="3"/>
        <v>0</v>
      </c>
      <c r="AC25" s="33">
        <f t="shared" si="3"/>
        <v>0</v>
      </c>
      <c r="AD25" s="33">
        <f t="shared" si="3"/>
        <v>3929493.69</v>
      </c>
      <c r="AE25" s="33">
        <f t="shared" si="3"/>
        <v>0</v>
      </c>
      <c r="AF25" s="33">
        <f t="shared" si="3"/>
        <v>0</v>
      </c>
      <c r="AG25" s="33">
        <f t="shared" si="3"/>
        <v>42400</v>
      </c>
      <c r="AH25" s="33">
        <f t="shared" si="3"/>
        <v>0</v>
      </c>
      <c r="AI25" s="33">
        <f t="shared" si="3"/>
        <v>0</v>
      </c>
      <c r="AJ25" s="33">
        <f t="shared" si="3"/>
        <v>56115885.58</v>
      </c>
      <c r="AK25" s="33">
        <f t="shared" si="3"/>
        <v>0</v>
      </c>
      <c r="AL25" s="33">
        <f t="shared" si="3"/>
        <v>0</v>
      </c>
      <c r="AM25" s="33">
        <f t="shared" si="3"/>
        <v>1007917.7</v>
      </c>
      <c r="AN25" s="33">
        <f t="shared" si="3"/>
        <v>0</v>
      </c>
      <c r="AO25" s="33">
        <f t="shared" si="3"/>
        <v>0</v>
      </c>
      <c r="AP25" s="33">
        <f t="shared" si="3"/>
        <v>2531187.98</v>
      </c>
      <c r="AQ25" s="33">
        <f t="shared" si="3"/>
        <v>0</v>
      </c>
      <c r="AR25" s="33">
        <f t="shared" si="3"/>
        <v>0</v>
      </c>
      <c r="AS25" s="33">
        <f t="shared" si="3"/>
        <v>0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6562338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266438</v>
      </c>
      <c r="BF25" s="33">
        <f t="shared" si="3"/>
        <v>0</v>
      </c>
      <c r="BG25" s="33">
        <f t="shared" si="3"/>
        <v>0</v>
      </c>
      <c r="BH25" s="33">
        <f t="shared" si="3"/>
        <v>9801473.09</v>
      </c>
      <c r="BI25" s="33">
        <f t="shared" si="3"/>
        <v>0</v>
      </c>
      <c r="BJ25" s="33">
        <f t="shared" si="3"/>
        <v>0</v>
      </c>
      <c r="BK25" s="33">
        <f t="shared" si="3"/>
        <v>0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220463008.17000002</v>
      </c>
      <c r="BV25" s="33">
        <f t="shared" si="4"/>
        <v>0</v>
      </c>
      <c r="BW25" s="33">
        <f t="shared" si="4"/>
        <v>0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1585000</v>
      </c>
      <c r="D29" s="30">
        <v>1195000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3325000</v>
      </c>
      <c r="M29" s="30">
        <v>0</v>
      </c>
      <c r="N29" s="30">
        <v>0</v>
      </c>
      <c r="O29" s="30">
        <v>70000</v>
      </c>
      <c r="P29" s="30">
        <v>11200000</v>
      </c>
      <c r="Q29" s="30">
        <v>0</v>
      </c>
      <c r="R29" s="30">
        <v>2830000</v>
      </c>
      <c r="S29" s="30">
        <v>1300000</v>
      </c>
      <c r="T29" s="30">
        <v>0</v>
      </c>
      <c r="U29" s="30">
        <v>0</v>
      </c>
      <c r="V29" s="30">
        <v>0</v>
      </c>
      <c r="W29" s="30">
        <v>0</v>
      </c>
      <c r="X29" s="30">
        <v>860000</v>
      </c>
      <c r="Y29" s="30">
        <v>0</v>
      </c>
      <c r="Z29" s="30">
        <v>0</v>
      </c>
      <c r="AA29" s="30">
        <v>985000</v>
      </c>
      <c r="AB29" s="30">
        <v>0</v>
      </c>
      <c r="AC29" s="30">
        <v>0</v>
      </c>
      <c r="AD29" s="30">
        <v>4556000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590000</v>
      </c>
      <c r="AK29" s="30">
        <v>1500000</v>
      </c>
      <c r="AL29" s="30">
        <v>0</v>
      </c>
      <c r="AM29" s="30">
        <v>0</v>
      </c>
      <c r="AN29" s="30">
        <v>0</v>
      </c>
      <c r="AO29" s="30">
        <v>0</v>
      </c>
      <c r="AP29" s="30">
        <v>380000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300000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15481000</v>
      </c>
      <c r="BV29" s="31">
        <f t="shared" si="5"/>
        <v>15195000</v>
      </c>
      <c r="BW29" s="31">
        <f t="shared" si="5"/>
        <v>0</v>
      </c>
    </row>
    <row r="30" spans="1:75" ht="15">
      <c r="A30" s="27">
        <f>A29+1</f>
        <v>203</v>
      </c>
      <c r="B30" s="29" t="s">
        <v>88</v>
      </c>
      <c r="C30" s="30">
        <v>200000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75000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275000</v>
      </c>
      <c r="BV30" s="31">
        <f t="shared" si="5"/>
        <v>0</v>
      </c>
      <c r="BW30" s="31">
        <f t="shared" si="5"/>
        <v>0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2445000</v>
      </c>
      <c r="D32" s="30">
        <v>400000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11200000</v>
      </c>
      <c r="P32" s="30">
        <v>0</v>
      </c>
      <c r="Q32" s="30">
        <v>0</v>
      </c>
      <c r="R32" s="30">
        <v>1300000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1500000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16445000</v>
      </c>
      <c r="BV32" s="31">
        <f t="shared" si="5"/>
        <v>400000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4230000</v>
      </c>
      <c r="D33" s="33">
        <f t="shared" si="6"/>
        <v>1595000</v>
      </c>
      <c r="E33" s="33">
        <f t="shared" si="6"/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0</v>
      </c>
      <c r="J33" s="33">
        <f t="shared" si="6"/>
        <v>0</v>
      </c>
      <c r="K33" s="33">
        <f t="shared" si="6"/>
        <v>0</v>
      </c>
      <c r="L33" s="33">
        <f t="shared" si="6"/>
        <v>3325000</v>
      </c>
      <c r="M33" s="33">
        <f t="shared" si="6"/>
        <v>0</v>
      </c>
      <c r="N33" s="33">
        <f t="shared" si="6"/>
        <v>0</v>
      </c>
      <c r="O33" s="33">
        <f t="shared" si="6"/>
        <v>11270000</v>
      </c>
      <c r="P33" s="33">
        <f t="shared" si="6"/>
        <v>11200000</v>
      </c>
      <c r="Q33" s="33">
        <f t="shared" si="6"/>
        <v>0</v>
      </c>
      <c r="R33" s="33">
        <f t="shared" si="6"/>
        <v>4130000</v>
      </c>
      <c r="S33" s="33">
        <f t="shared" si="6"/>
        <v>1300000</v>
      </c>
      <c r="T33" s="33">
        <f t="shared" si="6"/>
        <v>0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860000</v>
      </c>
      <c r="Y33" s="33">
        <f t="shared" si="6"/>
        <v>0</v>
      </c>
      <c r="Z33" s="33">
        <f t="shared" si="6"/>
        <v>0</v>
      </c>
      <c r="AA33" s="33">
        <f t="shared" si="6"/>
        <v>1060000</v>
      </c>
      <c r="AB33" s="33">
        <f t="shared" si="6"/>
        <v>0</v>
      </c>
      <c r="AC33" s="33">
        <f t="shared" si="6"/>
        <v>0</v>
      </c>
      <c r="AD33" s="33">
        <f t="shared" si="6"/>
        <v>4556000</v>
      </c>
      <c r="AE33" s="33">
        <f t="shared" si="6"/>
        <v>0</v>
      </c>
      <c r="AF33" s="33">
        <f t="shared" si="6"/>
        <v>0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2090000</v>
      </c>
      <c r="AK33" s="33">
        <f t="shared" si="6"/>
        <v>1500000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380000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300000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32201000</v>
      </c>
      <c r="BV33" s="33">
        <f t="shared" si="7"/>
        <v>15595000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524577.81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524577.81</v>
      </c>
      <c r="BV45" s="31">
        <f t="shared" si="11"/>
        <v>0</v>
      </c>
      <c r="BW45" s="31">
        <f t="shared" si="11"/>
        <v>0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524577.81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524577.81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0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0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0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73600000</v>
      </c>
      <c r="BR54" s="30">
        <v>0</v>
      </c>
      <c r="BS54" s="30">
        <v>0</v>
      </c>
      <c r="BT54" s="30"/>
      <c r="BU54" s="31">
        <f aca="true" t="shared" si="16" ref="BU54:BW55">+C54+F54+I54+L54+O54+R54+U54+X54+AA54+AD54+AG54+AJ54+AM54+AP54+AS54+AV54+AY54+BB54+BE54+BH54+BK54+BN54+BQ54</f>
        <v>73600000</v>
      </c>
      <c r="BV54" s="31">
        <f t="shared" si="16"/>
        <v>0</v>
      </c>
      <c r="BW54" s="31">
        <f t="shared" si="16"/>
        <v>0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2710000</v>
      </c>
      <c r="BR55" s="30">
        <v>0</v>
      </c>
      <c r="BS55" s="30">
        <v>0</v>
      </c>
      <c r="BT55" s="30"/>
      <c r="BU55" s="31">
        <f t="shared" si="16"/>
        <v>2710000</v>
      </c>
      <c r="BV55" s="31">
        <f t="shared" si="16"/>
        <v>0</v>
      </c>
      <c r="BW55" s="31">
        <f t="shared" si="16"/>
        <v>0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76310000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76310000</v>
      </c>
      <c r="BV56" s="33">
        <f t="shared" si="18"/>
        <v>0</v>
      </c>
      <c r="BW56" s="33">
        <f t="shared" si="18"/>
        <v>0</v>
      </c>
    </row>
    <row r="57" spans="1:75" ht="16.5" thickBot="1" thickTop="1">
      <c r="A57" s="37"/>
      <c r="B57" s="38" t="s">
        <v>111</v>
      </c>
      <c r="C57" s="39">
        <f aca="true" t="shared" si="19" ref="C57:BN57">+C25+C33+C40+C47+C51+C56</f>
        <v>43826433.70000001</v>
      </c>
      <c r="D57" s="39">
        <f t="shared" si="19"/>
        <v>1595000</v>
      </c>
      <c r="E57" s="39">
        <f t="shared" si="19"/>
        <v>0</v>
      </c>
      <c r="F57" s="39">
        <f t="shared" si="19"/>
        <v>0</v>
      </c>
      <c r="G57" s="39">
        <f t="shared" si="19"/>
        <v>0</v>
      </c>
      <c r="H57" s="39">
        <f t="shared" si="19"/>
        <v>0</v>
      </c>
      <c r="I57" s="39">
        <f t="shared" si="19"/>
        <v>12310849.64</v>
      </c>
      <c r="J57" s="39">
        <f t="shared" si="19"/>
        <v>0</v>
      </c>
      <c r="K57" s="39">
        <f t="shared" si="19"/>
        <v>0</v>
      </c>
      <c r="L57" s="39">
        <f t="shared" si="19"/>
        <v>37921600.99999999</v>
      </c>
      <c r="M57" s="39">
        <f t="shared" si="19"/>
        <v>0</v>
      </c>
      <c r="N57" s="39">
        <f t="shared" si="19"/>
        <v>0</v>
      </c>
      <c r="O57" s="39">
        <f t="shared" si="19"/>
        <v>20505410.01</v>
      </c>
      <c r="P57" s="39">
        <f t="shared" si="19"/>
        <v>11200000</v>
      </c>
      <c r="Q57" s="39">
        <f t="shared" si="19"/>
        <v>0</v>
      </c>
      <c r="R57" s="39">
        <f t="shared" si="19"/>
        <v>8238854.26</v>
      </c>
      <c r="S57" s="39">
        <f t="shared" si="19"/>
        <v>1300000</v>
      </c>
      <c r="T57" s="39">
        <f t="shared" si="19"/>
        <v>0</v>
      </c>
      <c r="U57" s="39">
        <f t="shared" si="19"/>
        <v>569054.6599999999</v>
      </c>
      <c r="V57" s="39">
        <f t="shared" si="19"/>
        <v>0</v>
      </c>
      <c r="W57" s="39">
        <f t="shared" si="19"/>
        <v>0</v>
      </c>
      <c r="X57" s="39">
        <f t="shared" si="19"/>
        <v>3169739.6199999996</v>
      </c>
      <c r="Y57" s="39">
        <f t="shared" si="19"/>
        <v>0</v>
      </c>
      <c r="Z57" s="39">
        <f t="shared" si="19"/>
        <v>0</v>
      </c>
      <c r="AA57" s="39">
        <f t="shared" si="19"/>
        <v>38538931.24</v>
      </c>
      <c r="AB57" s="39">
        <f t="shared" si="19"/>
        <v>0</v>
      </c>
      <c r="AC57" s="39">
        <f t="shared" si="19"/>
        <v>0</v>
      </c>
      <c r="AD57" s="39">
        <f t="shared" si="19"/>
        <v>8485493.69</v>
      </c>
      <c r="AE57" s="39">
        <f t="shared" si="19"/>
        <v>0</v>
      </c>
      <c r="AF57" s="39">
        <f t="shared" si="19"/>
        <v>0</v>
      </c>
      <c r="AG57" s="39">
        <f t="shared" si="19"/>
        <v>42400</v>
      </c>
      <c r="AH57" s="39">
        <f t="shared" si="19"/>
        <v>0</v>
      </c>
      <c r="AI57" s="39">
        <f t="shared" si="19"/>
        <v>0</v>
      </c>
      <c r="AJ57" s="39">
        <f t="shared" si="19"/>
        <v>58205885.58</v>
      </c>
      <c r="AK57" s="39">
        <f t="shared" si="19"/>
        <v>1500000</v>
      </c>
      <c r="AL57" s="39">
        <f t="shared" si="19"/>
        <v>0</v>
      </c>
      <c r="AM57" s="39">
        <f t="shared" si="19"/>
        <v>1007917.7</v>
      </c>
      <c r="AN57" s="39">
        <f t="shared" si="19"/>
        <v>0</v>
      </c>
      <c r="AO57" s="39">
        <f t="shared" si="19"/>
        <v>0</v>
      </c>
      <c r="AP57" s="39">
        <f t="shared" si="19"/>
        <v>2911187.98</v>
      </c>
      <c r="AQ57" s="39">
        <f t="shared" si="19"/>
        <v>0</v>
      </c>
      <c r="AR57" s="39">
        <f t="shared" si="19"/>
        <v>0</v>
      </c>
      <c r="AS57" s="39">
        <f t="shared" si="19"/>
        <v>0</v>
      </c>
      <c r="AT57" s="39">
        <f t="shared" si="19"/>
        <v>0</v>
      </c>
      <c r="AU57" s="39">
        <f t="shared" si="19"/>
        <v>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6862338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266438</v>
      </c>
      <c r="BF57" s="39">
        <f t="shared" si="19"/>
        <v>0</v>
      </c>
      <c r="BG57" s="39">
        <f t="shared" si="19"/>
        <v>0</v>
      </c>
      <c r="BH57" s="39">
        <f t="shared" si="19"/>
        <v>9801473.09</v>
      </c>
      <c r="BI57" s="39">
        <f t="shared" si="19"/>
        <v>0</v>
      </c>
      <c r="BJ57" s="39">
        <f t="shared" si="19"/>
        <v>0</v>
      </c>
      <c r="BK57" s="39">
        <f t="shared" si="19"/>
        <v>524577.81</v>
      </c>
      <c r="BL57" s="39">
        <f t="shared" si="19"/>
        <v>0</v>
      </c>
      <c r="BM57" s="39">
        <f t="shared" si="19"/>
        <v>0</v>
      </c>
      <c r="BN57" s="39">
        <f t="shared" si="19"/>
        <v>0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76310000</v>
      </c>
      <c r="BR57" s="39">
        <f t="shared" si="20"/>
        <v>0</v>
      </c>
      <c r="BS57" s="39">
        <f t="shared" si="20"/>
        <v>0</v>
      </c>
      <c r="BT57" s="39"/>
      <c r="BU57" s="39">
        <f>+BU12+BU25+BU33+BU40+BU47+BU51+BU56</f>
        <v>329498585.98</v>
      </c>
      <c r="BV57" s="39">
        <f t="shared" si="20"/>
        <v>15595000</v>
      </c>
      <c r="BW57" s="39">
        <f t="shared" si="20"/>
        <v>0</v>
      </c>
    </row>
  </sheetData>
  <sheetProtection/>
  <mergeCells count="75">
    <mergeCell ref="AM9:AN9"/>
    <mergeCell ref="AP9:AQ9"/>
    <mergeCell ref="AS9:AT9"/>
    <mergeCell ref="AV7:AX7"/>
    <mergeCell ref="AV9:AW9"/>
    <mergeCell ref="BB9:BC9"/>
    <mergeCell ref="BE9:BF9"/>
    <mergeCell ref="BB7:BD7"/>
    <mergeCell ref="BE7:BG7"/>
    <mergeCell ref="AM8:AO8"/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C3:F3"/>
    <mergeCell ref="I8:K8"/>
    <mergeCell ref="O8:Q8"/>
    <mergeCell ref="AG7:AI7"/>
    <mergeCell ref="R7:T7"/>
    <mergeCell ref="U8:W8"/>
    <mergeCell ref="I9:J9"/>
    <mergeCell ref="X8:Z8"/>
    <mergeCell ref="L7:N7"/>
    <mergeCell ref="O7:Q7"/>
    <mergeCell ref="R9:S9"/>
    <mergeCell ref="U9:V9"/>
    <mergeCell ref="X9:Y9"/>
    <mergeCell ref="B7:B8"/>
    <mergeCell ref="C7:E7"/>
    <mergeCell ref="F7:H7"/>
    <mergeCell ref="I7:K7"/>
    <mergeCell ref="U7:W7"/>
    <mergeCell ref="X7:Z7"/>
    <mergeCell ref="AA7:AC7"/>
    <mergeCell ref="BK7:BM7"/>
    <mergeCell ref="AJ7:AL7"/>
    <mergeCell ref="AM7:AO7"/>
    <mergeCell ref="AP7:AR7"/>
    <mergeCell ref="AS7:AU7"/>
    <mergeCell ref="AY7:BA7"/>
    <mergeCell ref="BK8:BM8"/>
    <mergeCell ref="BN8:BP8"/>
    <mergeCell ref="AJ8:AL8"/>
    <mergeCell ref="AJ9:AK9"/>
    <mergeCell ref="BH9:BI9"/>
    <mergeCell ref="AP8:AR8"/>
    <mergeCell ref="BN9:BO9"/>
    <mergeCell ref="BK9:BL9"/>
    <mergeCell ref="AY9:AZ9"/>
    <mergeCell ref="AV8:AX8"/>
    <mergeCell ref="AD8:AF8"/>
    <mergeCell ref="AG9:AH9"/>
    <mergeCell ref="L8:N8"/>
    <mergeCell ref="L9:M9"/>
    <mergeCell ref="AA8:AC8"/>
    <mergeCell ref="O9:P9"/>
    <mergeCell ref="AG8:AI8"/>
    <mergeCell ref="AA9:AB9"/>
    <mergeCell ref="AD9:AE9"/>
    <mergeCell ref="C8:E8"/>
    <mergeCell ref="C9:D9"/>
    <mergeCell ref="F8:H8"/>
    <mergeCell ref="F9:G9"/>
    <mergeCell ref="BU9:BV9"/>
    <mergeCell ref="BN7:BP7"/>
    <mergeCell ref="BQ7:BS7"/>
    <mergeCell ref="BT7:BT8"/>
    <mergeCell ref="BU7:BW8"/>
    <mergeCell ref="BQ8:BS8"/>
    <mergeCell ref="BQ9:BR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Graziano Fiorini</cp:lastModifiedBy>
  <cp:lastPrinted>2015-03-02T13:25:41Z</cp:lastPrinted>
  <dcterms:created xsi:type="dcterms:W3CDTF">2000-01-20T08:39:24Z</dcterms:created>
  <dcterms:modified xsi:type="dcterms:W3CDTF">2017-03-02T09:57:17Z</dcterms:modified>
  <cp:category/>
  <cp:version/>
  <cp:contentType/>
  <cp:contentStatus/>
</cp:coreProperties>
</file>